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rasek\Desktop\MŠ TRÁVNÍK\"/>
    </mc:Choice>
  </mc:AlternateContent>
  <xr:revisionPtr revIDLastSave="0" documentId="8_{B0AB2962-4A4C-4FB9-8B30-269EDFA5BC7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.4 1.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'1.4 1.4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'1.4 1.4 Pol'!$A$1:$X$88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17" i="1" s="1"/>
  <c r="I52" i="1"/>
  <c r="I51" i="1"/>
  <c r="I50" i="1"/>
  <c r="G42" i="1"/>
  <c r="F42" i="1"/>
  <c r="G41" i="1"/>
  <c r="F41" i="1"/>
  <c r="G39" i="1"/>
  <c r="F39" i="1"/>
  <c r="G87" i="12"/>
  <c r="Q8" i="12"/>
  <c r="G9" i="12"/>
  <c r="M9" i="12" s="1"/>
  <c r="M8" i="12" s="1"/>
  <c r="I9" i="12"/>
  <c r="I8" i="12" s="1"/>
  <c r="K9" i="12"/>
  <c r="K8" i="12" s="1"/>
  <c r="O9" i="12"/>
  <c r="O8" i="12" s="1"/>
  <c r="Q9" i="12"/>
  <c r="V9" i="12"/>
  <c r="G12" i="12"/>
  <c r="G8" i="12" s="1"/>
  <c r="I12" i="12"/>
  <c r="K12" i="12"/>
  <c r="M12" i="12"/>
  <c r="O12" i="12"/>
  <c r="Q12" i="12"/>
  <c r="V12" i="12"/>
  <c r="V8" i="12" s="1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O18" i="12" s="1"/>
  <c r="Q19" i="12"/>
  <c r="V19" i="12"/>
  <c r="V18" i="12" s="1"/>
  <c r="G20" i="12"/>
  <c r="M20" i="12" s="1"/>
  <c r="I20" i="12"/>
  <c r="K20" i="12"/>
  <c r="O20" i="12"/>
  <c r="Q20" i="12"/>
  <c r="Q18" i="12" s="1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K18" i="12" s="1"/>
  <c r="M23" i="12"/>
  <c r="O23" i="12"/>
  <c r="Q23" i="12"/>
  <c r="V23" i="12"/>
  <c r="G24" i="12"/>
  <c r="M24" i="12" s="1"/>
  <c r="I24" i="12"/>
  <c r="I18" i="12" s="1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V32" i="12"/>
  <c r="G33" i="12"/>
  <c r="M33" i="12" s="1"/>
  <c r="M32" i="12" s="1"/>
  <c r="I33" i="12"/>
  <c r="K33" i="12"/>
  <c r="K32" i="12" s="1"/>
  <c r="O33" i="12"/>
  <c r="Q33" i="12"/>
  <c r="Q32" i="12" s="1"/>
  <c r="V33" i="12"/>
  <c r="G34" i="12"/>
  <c r="I34" i="12"/>
  <c r="K34" i="12"/>
  <c r="M34" i="12"/>
  <c r="O34" i="12"/>
  <c r="O32" i="12" s="1"/>
  <c r="Q34" i="12"/>
  <c r="V34" i="12"/>
  <c r="G35" i="12"/>
  <c r="I35" i="12"/>
  <c r="I32" i="12" s="1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K38" i="12" s="1"/>
  <c r="O39" i="12"/>
  <c r="Q39" i="12"/>
  <c r="Q38" i="12" s="1"/>
  <c r="V39" i="12"/>
  <c r="G42" i="12"/>
  <c r="I42" i="12"/>
  <c r="K42" i="12"/>
  <c r="M42" i="12"/>
  <c r="O42" i="12"/>
  <c r="O38" i="12" s="1"/>
  <c r="Q42" i="12"/>
  <c r="V42" i="12"/>
  <c r="G45" i="12"/>
  <c r="I45" i="12"/>
  <c r="I38" i="12" s="1"/>
  <c r="K45" i="12"/>
  <c r="M45" i="12"/>
  <c r="O45" i="12"/>
  <c r="Q45" i="12"/>
  <c r="V45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V38" i="12" s="1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I55" i="12" s="1"/>
  <c r="K56" i="12"/>
  <c r="O56" i="12"/>
  <c r="O55" i="12" s="1"/>
  <c r="Q56" i="12"/>
  <c r="Q55" i="12" s="1"/>
  <c r="V56" i="12"/>
  <c r="G57" i="12"/>
  <c r="M57" i="12" s="1"/>
  <c r="I57" i="12"/>
  <c r="K57" i="12"/>
  <c r="O57" i="12"/>
  <c r="Q57" i="12"/>
  <c r="V57" i="12"/>
  <c r="V55" i="12" s="1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K55" i="12" s="1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K67" i="12"/>
  <c r="G68" i="12"/>
  <c r="M68" i="12" s="1"/>
  <c r="I68" i="12"/>
  <c r="I67" i="12" s="1"/>
  <c r="K68" i="12"/>
  <c r="O68" i="12"/>
  <c r="O67" i="12" s="1"/>
  <c r="Q68" i="12"/>
  <c r="Q67" i="12" s="1"/>
  <c r="V68" i="12"/>
  <c r="G69" i="12"/>
  <c r="M69" i="12" s="1"/>
  <c r="I69" i="12"/>
  <c r="K69" i="12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M74" i="12" s="1"/>
  <c r="I75" i="12"/>
  <c r="I74" i="12" s="1"/>
  <c r="K75" i="12"/>
  <c r="O75" i="12"/>
  <c r="O74" i="12" s="1"/>
  <c r="Q75" i="12"/>
  <c r="Q74" i="12" s="1"/>
  <c r="V75" i="12"/>
  <c r="G76" i="12"/>
  <c r="M76" i="12" s="1"/>
  <c r="I76" i="12"/>
  <c r="K76" i="12"/>
  <c r="O76" i="12"/>
  <c r="Q76" i="12"/>
  <c r="V76" i="12"/>
  <c r="V74" i="12" s="1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K74" i="12" s="1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AE87" i="12"/>
  <c r="I20" i="1"/>
  <c r="I19" i="1"/>
  <c r="I18" i="1"/>
  <c r="I16" i="1"/>
  <c r="F43" i="1"/>
  <c r="G23" i="1" s="1"/>
  <c r="G43" i="1"/>
  <c r="G25" i="1" s="1"/>
  <c r="H43" i="1"/>
  <c r="I42" i="1"/>
  <c r="I41" i="1"/>
  <c r="I39" i="1"/>
  <c r="I43" i="1" s="1"/>
  <c r="J39" i="1" s="1"/>
  <c r="J43" i="1" s="1"/>
  <c r="J28" i="1"/>
  <c r="J26" i="1"/>
  <c r="G38" i="1"/>
  <c r="F38" i="1"/>
  <c r="J23" i="1"/>
  <c r="J24" i="1"/>
  <c r="J25" i="1"/>
  <c r="J27" i="1"/>
  <c r="E24" i="1"/>
  <c r="G24" i="1"/>
  <c r="E26" i="1"/>
  <c r="G26" i="1"/>
  <c r="I57" i="1" l="1"/>
  <c r="A27" i="1"/>
  <c r="M18" i="12"/>
  <c r="M38" i="12"/>
  <c r="M67" i="12"/>
  <c r="M55" i="12"/>
  <c r="G38" i="12"/>
  <c r="G18" i="12"/>
  <c r="G74" i="12"/>
  <c r="G67" i="12"/>
  <c r="G55" i="12"/>
  <c r="AF87" i="12"/>
  <c r="I21" i="1"/>
  <c r="J42" i="1"/>
  <c r="J41" i="1"/>
  <c r="J50" i="1" l="1"/>
  <c r="J52" i="1"/>
  <c r="J54" i="1"/>
  <c r="J53" i="1"/>
  <c r="J56" i="1"/>
  <c r="J55" i="1"/>
  <c r="J51" i="1"/>
  <c r="A28" i="1"/>
  <c r="G28" i="1"/>
  <c r="G27" i="1" s="1"/>
  <c r="G29" i="1" s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Jurasek</author>
  </authors>
  <commentList>
    <comment ref="S6" authorId="0" shapeId="0" xr:uid="{62B79C1A-333D-4918-90BD-7B11B84862C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C5018A-A9AB-4A3C-8EC6-9A9B2702EF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<sst xmlns="http://schemas.openxmlformats.org/spreadsheetml/2006/main" count="622" uniqueCount="240">
  <si>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</si>
  <si>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</si>
  <si>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</si>
  <si>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</si>
  <si>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</si>
  <si>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</si>
  <si>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</si>
  <si>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</si>
  <si>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</si>
  <si>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</si>
  <si>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</si>
  <si>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</si>
  <si>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</si>
  <si>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</si>
  <si>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</si>
  <si>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</si>
  <si>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</si>
  <si>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</si>
  <si>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</si>
  <si>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</si>
  <si>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</si>
  <si>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</si>
  <si>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</si>
  <si>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</si>
  <si>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</si>
  <si>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</si>
  <si>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</si>
  <si>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</si>
  <si>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</si>
  <si>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</si>
  <si>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</si>
  <si>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</si>
  <si>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</si>
  <si>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</si>
  <si>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</si>
  <si>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</si>
  <si>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</si>
  <si>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</si>
  <si>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</si>
  <si>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</si>
  <si>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</si>
  <si>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</si>
  <si>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</si>
  <si>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1.4</t>
  </si>
  <si>
    <t>ÚSTŘEDNÍ VYTÁPĚNÍ</t>
  </si>
  <si>
    <t xml:space="preserve"> USTŘEDNÍ VYTÁPĚNÍ</t>
  </si>
  <si>
    <t>Objekt:</t>
  </si>
  <si>
    <t>Rozpočet:</t>
  </si>
  <si>
    <t>170</t>
  </si>
  <si>
    <t>MATEŘSKÁ ŠKOLA</t>
  </si>
  <si>
    <t>Stavba</t>
  </si>
  <si>
    <t>Stavební objekt</t>
  </si>
  <si>
    <t>Celkem za stavbu</t>
  </si>
  <si>
    <t>CZK</t>
  </si>
  <si>
    <t>Rekapitulace dílů</t>
  </si>
  <si>
    <t>Typ dílu</t>
  </si>
  <si>
    <t>96</t>
  </si>
  <si>
    <t>Bourání konstrukcí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</si>
  <si>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</si>
  <si>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</si>
  <si>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</si>
  <si>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</si>
  <si>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</si>
  <si>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</si>
  <si>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</si>
  <si>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</si>
  <si>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</si>
  <si>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</si>
  <si>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</si>
  <si>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Demontáže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</si>
  <si>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</si>
  <si>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</si>
  <si>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</si>
  <si>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</si>
  <si>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</si>
  <si>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</si>
  <si>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</si>
  <si>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</si>
  <si>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</si>
  <si>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</si>
  <si>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</si>
  <si>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</si>
  <si>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</si>
  <si>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</si>
  <si>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</si>
  <si>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</si>
  <si>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</si>
  <si>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</si>
  <si>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</si>
  <si>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</si>
  <si>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</si>
  <si>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</si>
  <si>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</si>
  <si>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</si>
  <si>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</si>
  <si>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</si>
  <si>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</si>
  <si>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</si>
  <si>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</si>
  <si>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</si>
  <si>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971033121R00</t>
  </si>
  <si>
    <t>Vybourání otvorů ve zdivu cihelném vrtání otvorů ve zdivu z jakýchkoliv cihel pálených  průměru do 30 mm, do hloubky 150 mm</t>
  </si>
  <si>
    <t>kus</t>
  </si>
  <si>
    <t>801-3</t>
  </si>
  <si>
    <t>RTS 24/ I</t>
  </si>
  <si>
    <t>Práce</t>
  </si>
  <si>
    <t>POL1_</t>
  </si>
  <si>
    <t>základovém nebo nadzákladovém,</t>
  </si>
  <si>
    <t>SPI</t>
  </si>
  <si>
    <t>Včetně pomocného lešení o výšce podlahy do 1900 mm a pro zatížení do 1,5 kPa  (150 kg/m2).</t>
  </si>
  <si>
    <t>POP</t>
  </si>
  <si>
    <t>971033122R00</t>
  </si>
  <si>
    <t>Vybourání otvorů ve zdivu cihelném vrtání otvorů ve zdivu z jakýchkoliv cihel pálených  průměru do 30 mm, do hloubky 300 mm</t>
  </si>
  <si>
    <t>971033181R00</t>
  </si>
  <si>
    <t>Vybourání otvorů ve zdivu cihelném z jakýchkoliv cihel pálených  na jakoukoliv maltu vápenou nebo vápenocementovou, průměr profilu do 60 mm, tloušťky do 900 mm</t>
  </si>
  <si>
    <t>a01</t>
  </si>
  <si>
    <t>nást. kondenz. kotel  4,4-34,8kW  (standart)</t>
  </si>
  <si>
    <t>ks</t>
  </si>
  <si>
    <t>Vlastní</t>
  </si>
  <si>
    <t>Indiv</t>
  </si>
  <si>
    <t>Specifikace</t>
  </si>
  <si>
    <t>POL3_</t>
  </si>
  <si>
    <t>a02</t>
  </si>
  <si>
    <t>spuštění kotle</t>
  </si>
  <si>
    <t>a03</t>
  </si>
  <si>
    <t>progr. termostat+venk. čidlo</t>
  </si>
  <si>
    <t>a04</t>
  </si>
  <si>
    <t>revizní kus 60/100 0,25m</t>
  </si>
  <si>
    <t>a05</t>
  </si>
  <si>
    <t>trubka koax. 60/100 1m</t>
  </si>
  <si>
    <t>a06</t>
  </si>
  <si>
    <t>dtto 60/100 2m</t>
  </si>
  <si>
    <t>a07</t>
  </si>
  <si>
    <t>odkouření nad střechou</t>
  </si>
  <si>
    <t>a08</t>
  </si>
  <si>
    <t>manžeta pro šikmou střechu</t>
  </si>
  <si>
    <t>a09</t>
  </si>
  <si>
    <t>montáž odkouření</t>
  </si>
  <si>
    <t>a10</t>
  </si>
  <si>
    <t>revize komína</t>
  </si>
  <si>
    <t>a11</t>
  </si>
  <si>
    <t>neutral. box 100/70</t>
  </si>
  <si>
    <t>998731201R00</t>
  </si>
  <si>
    <t>Přesun hmot pro kotelny umístěné ve výšce (hloubce) do 6 m</t>
  </si>
  <si>
    <t>800-731</t>
  </si>
  <si>
    <t>Přesun hmot</t>
  </si>
  <si>
    <t>POL7_</t>
  </si>
  <si>
    <t>vodorovně do 50 m</t>
  </si>
  <si>
    <t>732219301R00</t>
  </si>
  <si>
    <t>Montáž ohříváků vody zásobníkových stojatých, kombinovaných, do 200 l</t>
  </si>
  <si>
    <t>soubor</t>
  </si>
  <si>
    <t>732339103R00</t>
  </si>
  <si>
    <t>Nádoby expanzní tlakové Montáž nádob expanzních tlakových o obsahu 35 l</t>
  </si>
  <si>
    <t>b01</t>
  </si>
  <si>
    <t>exp. nádoba 35l</t>
  </si>
  <si>
    <t>b02</t>
  </si>
  <si>
    <t>ohřívač vody nerez 130l</t>
  </si>
  <si>
    <t>998732201R00</t>
  </si>
  <si>
    <t>Přesun hmot pro strojovny v objektech výšky do 6 m</t>
  </si>
  <si>
    <t>733163103R00</t>
  </si>
  <si>
    <t>Potrubí z měděných trubek měděné potrubí, D 18 mm, s 1,0 mm, pájení pomocí kapilárních pájecích tvarovek</t>
  </si>
  <si>
    <t>m</t>
  </si>
  <si>
    <t>včetně tvarovek, bez zednických výpomocí</t>
  </si>
  <si>
    <t>Včetně pomocného lešení o výšce podlahy do 1900 mm a pro zatížení do 1,5 kPa.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</si>
  <si>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</si>
  <si>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</si>
  <si>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</si>
  <si>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</si>
  <si>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733167001R00</t>
  </si>
  <si>
    <t>Příplatek k ceně za zhotovení přípojky z trubek měděných D 15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</si>
  <si>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</si>
  <si>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</si>
  <si>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</si>
  <si>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733191915R00</t>
  </si>
  <si>
    <t>Opravy rozvodu potrubí z ocelových trubek závitových normálních i zesílených  zaslepení zkováním a zavařením, DN 25</t>
  </si>
  <si>
    <t>733191925R00</t>
  </si>
  <si>
    <t>Opravy rozvodu potrubí z ocelových trubek závitových normálních i zesílených  navaření odbočky na dosavadní potrubí, DN 25</t>
  </si>
  <si>
    <t>733193922R00</t>
  </si>
  <si>
    <t>Opravy rozvodu potrubí z ocelových trubek hladkých  zaslepení potrubí dýnkem  D 76 mm</t>
  </si>
  <si>
    <t>998733201R00</t>
  </si>
  <si>
    <t>Přesun hmot pro rozvody potrubí v objektech výšky do 6 m</t>
  </si>
  <si>
    <t>734200821R00</t>
  </si>
  <si>
    <t xml:space="preserve">Demontáž závitových armatur se dvěma závity, do G 1/2" </t>
  </si>
  <si>
    <t>734209102R00</t>
  </si>
  <si>
    <t>Montáž závitové armatury s jedním závitem, G 3/8", bez dodávky materiálu</t>
  </si>
  <si>
    <t>734209103R00</t>
  </si>
  <si>
    <t>Montáž závitové armatury s jedním závitem, G 1/2", bez dodávky materiálu</t>
  </si>
  <si>
    <t>734209113R00</t>
  </si>
  <si>
    <t>Montáž závitové armatury se dvěma závity, G 1/2", bez dodávky materiálu</t>
  </si>
  <si>
    <t>734209114R00</t>
  </si>
  <si>
    <t>Montáž závitové armatury se dvěma závity, G 3/4", bez dodávky materiálu</t>
  </si>
  <si>
    <t>c01</t>
  </si>
  <si>
    <t>kul.kohout 3/4"</t>
  </si>
  <si>
    <t>c02</t>
  </si>
  <si>
    <t>filtr s magnetem 3/4"</t>
  </si>
  <si>
    <t>c03</t>
  </si>
  <si>
    <t>sevisní kohout k EN 3/4"</t>
  </si>
  <si>
    <t>c04</t>
  </si>
  <si>
    <t>vyp. kohout 1/2"</t>
  </si>
  <si>
    <t>c05</t>
  </si>
  <si>
    <t>autom. odvzd. ventil 3/8"</t>
  </si>
  <si>
    <t>c06</t>
  </si>
  <si>
    <t>dávkovací nádoba DN100+ m</t>
  </si>
  <si>
    <t>735159230R00</t>
  </si>
  <si>
    <t>Otopná tělesa panelová montáž dvouřadých, délky přes 1500 do 1980 mm, bez dodávky materiálu</t>
  </si>
  <si>
    <t>735191903R00</t>
  </si>
  <si>
    <t>Ostatní opravy otopných těles vyčištění otopných těles propláchnutím vodou  ocelových nebo hliníkových</t>
  </si>
  <si>
    <t>m2</t>
  </si>
  <si>
    <t>735191910R00</t>
  </si>
  <si>
    <t>Ostatní opravy otopných těles napuštění vody do otopného systému včetně potrubí (bez kotle a ohříváků)  otopných těles</t>
  </si>
  <si>
    <t>735494811R00</t>
  </si>
  <si>
    <t>Vypuštění vody z otopných soustav bez kotlů, ohříváků, zásobníků a nádrží</t>
  </si>
  <si>
    <t>( bez kotlů, ohříváků, zásobníků a nádrží )</t>
  </si>
  <si>
    <t>998735201R00</t>
  </si>
  <si>
    <t>Přesun hmot pro otopná tělesa v objektech výšky do 6 m</t>
  </si>
  <si>
    <t>731200825R00</t>
  </si>
  <si>
    <t>Demontáž kotlů ocelových na kapalná a plynná paliva o výkonu přes 25 do 40 kW</t>
  </si>
  <si>
    <t>731890801R00</t>
  </si>
  <si>
    <t>Vnitrostaveništní přemístění demontovaných hmot umístěných ve výšce (hloubce) do 6 m</t>
  </si>
  <si>
    <t>t</t>
  </si>
  <si>
    <t>kotelen vodorovně 100 m, umístěných ve výšce (hloubce)</t>
  </si>
  <si>
    <t>732320812R00</t>
  </si>
  <si>
    <t>Demontáž nádrží beztlakých nebo tlakových - odpojení od rozvodů potrubí  nádrží o obsahu do 100 l</t>
  </si>
  <si>
    <t>732420811R00</t>
  </si>
  <si>
    <t>Demontáž čerpadel oběhových spirálních(do potrubí) DN 25</t>
  </si>
  <si>
    <t>733110806R00</t>
  </si>
  <si>
    <t>Demontáž potrubí z ocelových trubek závitových přes 15 do DN 32</t>
  </si>
  <si>
    <t>734200811R00</t>
  </si>
  <si>
    <t xml:space="preserve">Demontáž závitových armatur s jedním závitem, do G 1/2" </t>
  </si>
  <si>
    <t>734200822R00</t>
  </si>
  <si>
    <t>Demontáž závitových armatur se dvěma závity, přes 1/2 do G 1"</t>
  </si>
  <si>
    <t>734200842R00</t>
  </si>
  <si>
    <t>Demontáž závitových armatur jednotrubkových horizontálních soustav se čtyřcestným směšovačem  dvoubodové připojení</t>
  </si>
  <si>
    <t>735151822R00</t>
  </si>
  <si>
    <t>Demontáž otopných těles panelových dvouřadých, stavební délky přes 1500 do 2820  mm</t>
  </si>
  <si>
    <t>d01</t>
  </si>
  <si>
    <t>demontáž kouřovodů</t>
  </si>
  <si>
    <t>kpl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</si>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</sst>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rQOKoQ97kFjkowbrTmK/R86X9qqRxsUzKKgbMymU+cB9iPkeebjclT281HMu/ooLYadxsBhCCqFhUuWdULWBA==" saltValue="b122c2+UwQy9SvVzadRIH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399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SUMIF(F50:F56,A16,I50:I56)+SUMIF(F50:F56,"PSU",I50:I56)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SUMIF(F50:F56,A17,I50:I56)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SUMIF(F50:F56,A18,I50:I56)</f>
        <v>0</v>
      </c>
      <c r="J18" s="85"/>
    </row>
    <row r="19" spans="1:10" ht="23.25" customHeight="1" x14ac:dyDescent="0.2">
      <c r="A19" s="199" t="s">
        <v>70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SUMIF(F50:F56,A19,I50:I56)</f>
        <v>0</v>
      </c>
      <c r="J19" s="85"/>
    </row>
    <row r="20" spans="1:10" ht="23.25" customHeight="1" x14ac:dyDescent="0.2">
      <c r="A20" s="199" t="s">
        <v>71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SUMIF(F50:F56,A20,I50:I56)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50</v>
      </c>
      <c r="C39" s="149"/>
      <c r="D39" s="149"/>
      <c r="E39" s="149"/>
      <c r="F39" s="150">
        <f>'1.4 1.4 Pol'!AE87</f>
        <v>0</v>
      </c>
      <c r="G39" s="151">
        <f>'1.4 1.4 Pol'!AF87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45</v>
      </c>
      <c r="D41" s="156"/>
      <c r="E41" s="156"/>
      <c r="F41" s="157">
        <f>'1.4 1.4 Pol'!AE87</f>
        <v>0</v>
      </c>
      <c r="G41" s="158">
        <f>'1.4 1.4 Pol'!AF87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'1.4 1.4 Pol'!AE87</f>
        <v>0</v>
      </c>
      <c r="G42" s="152">
        <f>'1.4 1.4 Pol'!AF87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54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55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56</v>
      </c>
      <c r="C50" s="188" t="s">
        <v>57</v>
      </c>
      <c r="D50" s="189"/>
      <c r="E50" s="189"/>
      <c r="F50" s="195" t="s">
        <v>24</v>
      </c>
      <c r="G50" s="196"/>
      <c r="H50" s="196"/>
      <c r="I50" s="196">
        <f>'1.4 1.4 Pol'!G8</f>
        <v>0</v>
      </c>
      <c r="J50" s="193" t="str">
        <f>IF(I57=0,"",I50/I57*100)</f>
        <v/>
      </c>
    </row>
    <row r="51" spans="1:10" ht="36.75" customHeight="1" x14ac:dyDescent="0.2">
      <c r="A51" s="182"/>
      <c r="B51" s="187" t="s">
        <v>58</v>
      </c>
      <c r="C51" s="188" t="s">
        <v>59</v>
      </c>
      <c r="D51" s="189"/>
      <c r="E51" s="189"/>
      <c r="F51" s="195" t="s">
        <v>25</v>
      </c>
      <c r="G51" s="196"/>
      <c r="H51" s="196"/>
      <c r="I51" s="196">
        <f>'1.4 1.4 Pol'!G18</f>
        <v>0</v>
      </c>
      <c r="J51" s="193" t="str">
        <f>IF(I57=0,"",I51/I57*100)</f>
        <v/>
      </c>
    </row>
    <row r="52" spans="1:10" ht="36.75" customHeight="1" x14ac:dyDescent="0.2">
      <c r="A52" s="182"/>
      <c r="B52" s="187" t="s">
        <v>60</v>
      </c>
      <c r="C52" s="188" t="s">
        <v>61</v>
      </c>
      <c r="D52" s="189"/>
      <c r="E52" s="189"/>
      <c r="F52" s="195" t="s">
        <v>25</v>
      </c>
      <c r="G52" s="196"/>
      <c r="H52" s="196"/>
      <c r="I52" s="196">
        <f>'1.4 1.4 Pol'!G32</f>
        <v>0</v>
      </c>
      <c r="J52" s="193" t="str">
        <f>IF(I57=0,"",I52/I57*100)</f>
        <v/>
      </c>
    </row>
    <row r="53" spans="1:10" ht="36.75" customHeight="1" x14ac:dyDescent="0.2">
      <c r="A53" s="182"/>
      <c r="B53" s="187" t="s">
        <v>62</v>
      </c>
      <c r="C53" s="188" t="s">
        <v>63</v>
      </c>
      <c r="D53" s="189"/>
      <c r="E53" s="189"/>
      <c r="F53" s="195" t="s">
        <v>25</v>
      </c>
      <c r="G53" s="196"/>
      <c r="H53" s="196"/>
      <c r="I53" s="196">
        <f>'1.4 1.4 Pol'!G38</f>
        <v>0</v>
      </c>
      <c r="J53" s="193" t="str">
        <f>IF(I57=0,"",I53/I57*100)</f>
        <v/>
      </c>
    </row>
    <row r="54" spans="1:10" ht="36.75" customHeight="1" x14ac:dyDescent="0.2">
      <c r="A54" s="182"/>
      <c r="B54" s="187" t="s">
        <v>64</v>
      </c>
      <c r="C54" s="188" t="s">
        <v>65</v>
      </c>
      <c r="D54" s="189"/>
      <c r="E54" s="189"/>
      <c r="F54" s="195" t="s">
        <v>25</v>
      </c>
      <c r="G54" s="196"/>
      <c r="H54" s="196"/>
      <c r="I54" s="196">
        <f>'1.4 1.4 Pol'!G55</f>
        <v>0</v>
      </c>
      <c r="J54" s="193" t="str">
        <f>IF(I57=0,"",I54/I57*100)</f>
        <v/>
      </c>
    </row>
    <row r="55" spans="1:10" ht="36.75" customHeight="1" x14ac:dyDescent="0.2">
      <c r="A55" s="182"/>
      <c r="B55" s="187" t="s">
        <v>66</v>
      </c>
      <c r="C55" s="188" t="s">
        <v>67</v>
      </c>
      <c r="D55" s="189"/>
      <c r="E55" s="189"/>
      <c r="F55" s="195" t="s">
        <v>25</v>
      </c>
      <c r="G55" s="196"/>
      <c r="H55" s="196"/>
      <c r="I55" s="196">
        <f>'1.4 1.4 Pol'!G67</f>
        <v>0</v>
      </c>
      <c r="J55" s="193" t="str">
        <f>IF(I57=0,"",I55/I57*100)</f>
        <v/>
      </c>
    </row>
    <row r="56" spans="1:10" ht="36.75" customHeight="1" x14ac:dyDescent="0.2">
      <c r="A56" s="182"/>
      <c r="B56" s="187" t="s">
        <v>68</v>
      </c>
      <c r="C56" s="188" t="s">
        <v>69</v>
      </c>
      <c r="D56" s="189"/>
      <c r="E56" s="189"/>
      <c r="F56" s="195" t="s">
        <v>25</v>
      </c>
      <c r="G56" s="196"/>
      <c r="H56" s="196"/>
      <c r="I56" s="196">
        <f>'1.4 1.4 Pol'!G74</f>
        <v>0</v>
      </c>
      <c r="J56" s="193" t="str">
        <f>IF(I57=0,"",I56/I57*100)</f>
        <v/>
      </c>
    </row>
    <row r="57" spans="1:10" ht="25.5" customHeight="1" x14ac:dyDescent="0.2">
      <c r="A57" s="183"/>
      <c r="B57" s="190" t="s">
        <v>1</v>
      </c>
      <c r="C57" s="191"/>
      <c r="D57" s="192"/>
      <c r="E57" s="192"/>
      <c r="F57" s="197"/>
      <c r="G57" s="198"/>
      <c r="H57" s="198"/>
      <c r="I57" s="198">
        <f>SUM(I50:I56)</f>
        <v>0</v>
      </c>
      <c r="J57" s="194">
        <f>SUM(J50:J56)</f>
        <v>0</v>
      </c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  <row r="60" spans="1:10" x14ac:dyDescent="0.2">
      <c r="F60" s="135"/>
      <c r="G60" s="135"/>
      <c r="H60" s="135"/>
      <c r="I60" s="135"/>
      <c r="J60" s="136"/>
    </row>
  </sheetData>
  <sheetProtection algorithmName="SHA-512" hashValue="t0kjqlqKxS2scU27TM7vCXDACcOLLMsKI2v2ziqh4yXoVhV1acLhSF5+/jr1/2NbMvqq3QHJv1LopP1d7pUkYQ==" saltValue="uyAfQCNrPlDqg/PQk0G6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VGR2fr1Kpg5UcuxUx+JUC4jCFS6jNbBQ95OC3sIK0L0JAFdmgSzEP9TApvWaxyzdv+4O/TQj5kRxlF3wd1Kv5w==" saltValue="XJLZPOI6mO3b/OPO2Ctrs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F81CC-6890-43A3-9DFE-F0B2A869F459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72</v>
      </c>
      <c r="B1" s="200"/>
      <c r="C1" s="200"/>
      <c r="D1" s="200"/>
      <c r="E1" s="200"/>
      <c r="F1" s="200"/>
      <c r="G1" s="200"/>
      <c r="AG1" t="s">
        <v>73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74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74</v>
      </c>
      <c r="AG3" t="s">
        <v>75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76</v>
      </c>
    </row>
    <row r="5" spans="1:60" x14ac:dyDescent="0.2">
      <c r="D5" s="10"/>
    </row>
    <row r="6" spans="1:60" ht="38.25" x14ac:dyDescent="0.2">
      <c r="A6" s="211" t="s">
        <v>77</v>
      </c>
      <c r="B6" s="213" t="s">
        <v>78</v>
      </c>
      <c r="C6" s="213" t="s">
        <v>79</v>
      </c>
      <c r="D6" s="212" t="s">
        <v>80</v>
      </c>
      <c r="E6" s="211" t="s">
        <v>81</v>
      </c>
      <c r="F6" s="210" t="s">
        <v>82</v>
      </c>
      <c r="G6" s="211" t="s">
        <v>29</v>
      </c>
      <c r="H6" s="214" t="s">
        <v>30</v>
      </c>
      <c r="I6" s="214" t="s">
        <v>83</v>
      </c>
      <c r="J6" s="214" t="s">
        <v>31</v>
      </c>
      <c r="K6" s="214" t="s">
        <v>84</v>
      </c>
      <c r="L6" s="214" t="s">
        <v>85</v>
      </c>
      <c r="M6" s="214" t="s">
        <v>86</v>
      </c>
      <c r="N6" s="214" t="s">
        <v>87</v>
      </c>
      <c r="O6" s="214" t="s">
        <v>88</v>
      </c>
      <c r="P6" s="214" t="s">
        <v>89</v>
      </c>
      <c r="Q6" s="214" t="s">
        <v>90</v>
      </c>
      <c r="R6" s="214" t="s">
        <v>91</v>
      </c>
      <c r="S6" s="214" t="s">
        <v>92</v>
      </c>
      <c r="T6" s="214" t="s">
        <v>93</v>
      </c>
      <c r="U6" s="214" t="s">
        <v>94</v>
      </c>
      <c r="V6" s="214" t="s">
        <v>95</v>
      </c>
      <c r="W6" s="214" t="s">
        <v>96</v>
      </c>
      <c r="X6" s="214" t="s">
        <v>97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98</v>
      </c>
      <c r="B8" s="229" t="s">
        <v>56</v>
      </c>
      <c r="C8" s="254" t="s">
        <v>57</v>
      </c>
      <c r="D8" s="230"/>
      <c r="E8" s="231"/>
      <c r="F8" s="232"/>
      <c r="G8" s="232">
        <f>SUMIF(AG9:AG17,"&lt;&gt;NOR",G9:G17)</f>
        <v>0</v>
      </c>
      <c r="H8" s="232"/>
      <c r="I8" s="232">
        <f>SUM(I9:I17)</f>
        <v>0</v>
      </c>
      <c r="J8" s="232"/>
      <c r="K8" s="232">
        <f>SUM(K9:K17)</f>
        <v>0</v>
      </c>
      <c r="L8" s="232"/>
      <c r="M8" s="232">
        <f>SUM(M9:M17)</f>
        <v>0</v>
      </c>
      <c r="N8" s="232"/>
      <c r="O8" s="232">
        <f>SUM(O9:O17)</f>
        <v>0</v>
      </c>
      <c r="P8" s="232"/>
      <c r="Q8" s="232">
        <f>SUM(Q9:Q17)</f>
        <v>0.01</v>
      </c>
      <c r="R8" s="232"/>
      <c r="S8" s="232"/>
      <c r="T8" s="233"/>
      <c r="U8" s="227"/>
      <c r="V8" s="227">
        <f>SUM(V9:V17)</f>
        <v>1.81</v>
      </c>
      <c r="W8" s="227"/>
      <c r="X8" s="227"/>
      <c r="AG8" t="s">
        <v>99</v>
      </c>
    </row>
    <row r="9" spans="1:60" ht="22.5" outlineLevel="1" x14ac:dyDescent="0.2">
      <c r="A9" s="234">
        <v>1</v>
      </c>
      <c r="B9" s="235" t="s">
        <v>100</v>
      </c>
      <c r="C9" s="255" t="s">
        <v>101</v>
      </c>
      <c r="D9" s="236" t="s">
        <v>102</v>
      </c>
      <c r="E9" s="237">
        <v>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2.0000000000000001E-4</v>
      </c>
      <c r="Q9" s="239">
        <f>ROUND(E9*P9,2)</f>
        <v>0</v>
      </c>
      <c r="R9" s="239" t="s">
        <v>103</v>
      </c>
      <c r="S9" s="239" t="s">
        <v>104</v>
      </c>
      <c r="T9" s="240" t="s">
        <v>104</v>
      </c>
      <c r="U9" s="225">
        <v>4.4999999999999998E-2</v>
      </c>
      <c r="V9" s="225">
        <f>ROUND(E9*U9,2)</f>
        <v>0.09</v>
      </c>
      <c r="W9" s="225"/>
      <c r="X9" s="225" t="s">
        <v>105</v>
      </c>
      <c r="Y9" s="215"/>
      <c r="Z9" s="215"/>
      <c r="AA9" s="215"/>
      <c r="AB9" s="215"/>
      <c r="AC9" s="215"/>
      <c r="AD9" s="215"/>
      <c r="AE9" s="215"/>
      <c r="AF9" s="215"/>
      <c r="AG9" s="215" t="s">
        <v>106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6" t="s">
        <v>107</v>
      </c>
      <c r="D10" s="241"/>
      <c r="E10" s="241"/>
      <c r="F10" s="241"/>
      <c r="G10" s="241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108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7" t="s">
        <v>109</v>
      </c>
      <c r="D11" s="242"/>
      <c r="E11" s="242"/>
      <c r="F11" s="242"/>
      <c r="G11" s="242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110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4">
        <v>2</v>
      </c>
      <c r="B12" s="235" t="s">
        <v>111</v>
      </c>
      <c r="C12" s="255" t="s">
        <v>112</v>
      </c>
      <c r="D12" s="236" t="s">
        <v>102</v>
      </c>
      <c r="E12" s="237">
        <v>2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4.0000000000000002E-4</v>
      </c>
      <c r="Q12" s="239">
        <f>ROUND(E12*P12,2)</f>
        <v>0</v>
      </c>
      <c r="R12" s="239" t="s">
        <v>103</v>
      </c>
      <c r="S12" s="239" t="s">
        <v>104</v>
      </c>
      <c r="T12" s="240" t="s">
        <v>104</v>
      </c>
      <c r="U12" s="225">
        <v>0.11799999999999999</v>
      </c>
      <c r="V12" s="225">
        <f>ROUND(E12*U12,2)</f>
        <v>0.24</v>
      </c>
      <c r="W12" s="225"/>
      <c r="X12" s="225" t="s">
        <v>105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6" t="s">
        <v>107</v>
      </c>
      <c r="D13" s="241"/>
      <c r="E13" s="241"/>
      <c r="F13" s="241"/>
      <c r="G13" s="241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108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7" t="s">
        <v>109</v>
      </c>
      <c r="D14" s="242"/>
      <c r="E14" s="242"/>
      <c r="F14" s="242"/>
      <c r="G14" s="242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15"/>
      <c r="Z14" s="215"/>
      <c r="AA14" s="215"/>
      <c r="AB14" s="215"/>
      <c r="AC14" s="215"/>
      <c r="AD14" s="215"/>
      <c r="AE14" s="215"/>
      <c r="AF14" s="215"/>
      <c r="AG14" s="215" t="s">
        <v>110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4">
        <v>3</v>
      </c>
      <c r="B15" s="235" t="s">
        <v>113</v>
      </c>
      <c r="C15" s="255" t="s">
        <v>114</v>
      </c>
      <c r="D15" s="236" t="s">
        <v>102</v>
      </c>
      <c r="E15" s="237">
        <v>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6.7000000000000002E-4</v>
      </c>
      <c r="O15" s="239">
        <f>ROUND(E15*N15,2)</f>
        <v>0</v>
      </c>
      <c r="P15" s="239">
        <v>3.0000000000000001E-3</v>
      </c>
      <c r="Q15" s="239">
        <f>ROUND(E15*P15,2)</f>
        <v>0.01</v>
      </c>
      <c r="R15" s="239" t="s">
        <v>103</v>
      </c>
      <c r="S15" s="239" t="s">
        <v>104</v>
      </c>
      <c r="T15" s="240" t="s">
        <v>104</v>
      </c>
      <c r="U15" s="225">
        <v>0.74</v>
      </c>
      <c r="V15" s="225">
        <f>ROUND(E15*U15,2)</f>
        <v>1.48</v>
      </c>
      <c r="W15" s="225"/>
      <c r="X15" s="225" t="s">
        <v>105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106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6" t="s">
        <v>107</v>
      </c>
      <c r="D16" s="241"/>
      <c r="E16" s="241"/>
      <c r="F16" s="241"/>
      <c r="G16" s="241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5"/>
      <c r="Z16" s="215"/>
      <c r="AA16" s="215"/>
      <c r="AB16" s="215"/>
      <c r="AC16" s="215"/>
      <c r="AD16" s="215"/>
      <c r="AE16" s="215"/>
      <c r="AF16" s="215"/>
      <c r="AG16" s="215" t="s">
        <v>108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57" t="s">
        <v>109</v>
      </c>
      <c r="D17" s="242"/>
      <c r="E17" s="242"/>
      <c r="F17" s="242"/>
      <c r="G17" s="242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5"/>
      <c r="Z17" s="215"/>
      <c r="AA17" s="215"/>
      <c r="AB17" s="215"/>
      <c r="AC17" s="215"/>
      <c r="AD17" s="215"/>
      <c r="AE17" s="215"/>
      <c r="AF17" s="215"/>
      <c r="AG17" s="215" t="s">
        <v>110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">
      <c r="A18" s="228" t="s">
        <v>98</v>
      </c>
      <c r="B18" s="229" t="s">
        <v>58</v>
      </c>
      <c r="C18" s="254" t="s">
        <v>59</v>
      </c>
      <c r="D18" s="230"/>
      <c r="E18" s="231"/>
      <c r="F18" s="232"/>
      <c r="G18" s="232">
        <f>SUMIF(AG19:AG31,"&lt;&gt;NOR",G19:G31)</f>
        <v>0</v>
      </c>
      <c r="H18" s="232"/>
      <c r="I18" s="232">
        <f>SUM(I19:I31)</f>
        <v>0</v>
      </c>
      <c r="J18" s="232"/>
      <c r="K18" s="232">
        <f>SUM(K19:K31)</f>
        <v>0</v>
      </c>
      <c r="L18" s="232"/>
      <c r="M18" s="232">
        <f>SUM(M19:M31)</f>
        <v>0</v>
      </c>
      <c r="N18" s="232"/>
      <c r="O18" s="232">
        <f>SUM(O19:O31)</f>
        <v>0</v>
      </c>
      <c r="P18" s="232"/>
      <c r="Q18" s="232">
        <f>SUM(Q19:Q31)</f>
        <v>0</v>
      </c>
      <c r="R18" s="232"/>
      <c r="S18" s="232"/>
      <c r="T18" s="233"/>
      <c r="U18" s="227"/>
      <c r="V18" s="227">
        <f>SUM(V19:V31)</f>
        <v>0</v>
      </c>
      <c r="W18" s="227"/>
      <c r="X18" s="227"/>
      <c r="AG18" t="s">
        <v>99</v>
      </c>
    </row>
    <row r="19" spans="1:60" outlineLevel="1" x14ac:dyDescent="0.2">
      <c r="A19" s="243">
        <v>4</v>
      </c>
      <c r="B19" s="244" t="s">
        <v>115</v>
      </c>
      <c r="C19" s="258" t="s">
        <v>116</v>
      </c>
      <c r="D19" s="245" t="s">
        <v>117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118</v>
      </c>
      <c r="T19" s="249" t="s">
        <v>119</v>
      </c>
      <c r="U19" s="225">
        <v>0</v>
      </c>
      <c r="V19" s="225">
        <f>ROUND(E19*U19,2)</f>
        <v>0</v>
      </c>
      <c r="W19" s="225"/>
      <c r="X19" s="225" t="s">
        <v>120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121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43">
        <v>5</v>
      </c>
      <c r="B20" s="244" t="s">
        <v>122</v>
      </c>
      <c r="C20" s="258" t="s">
        <v>123</v>
      </c>
      <c r="D20" s="245" t="s">
        <v>117</v>
      </c>
      <c r="E20" s="246">
        <v>1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118</v>
      </c>
      <c r="T20" s="249" t="s">
        <v>119</v>
      </c>
      <c r="U20" s="225">
        <v>0</v>
      </c>
      <c r="V20" s="225">
        <f>ROUND(E20*U20,2)</f>
        <v>0</v>
      </c>
      <c r="W20" s="225"/>
      <c r="X20" s="225" t="s">
        <v>120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121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43">
        <v>6</v>
      </c>
      <c r="B21" s="244" t="s">
        <v>124</v>
      </c>
      <c r="C21" s="258" t="s">
        <v>125</v>
      </c>
      <c r="D21" s="245" t="s">
        <v>117</v>
      </c>
      <c r="E21" s="246">
        <v>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118</v>
      </c>
      <c r="T21" s="249" t="s">
        <v>119</v>
      </c>
      <c r="U21" s="225">
        <v>0</v>
      </c>
      <c r="V21" s="225">
        <f>ROUND(E21*U21,2)</f>
        <v>0</v>
      </c>
      <c r="W21" s="225"/>
      <c r="X21" s="225" t="s">
        <v>120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121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43">
        <v>7</v>
      </c>
      <c r="B22" s="244" t="s">
        <v>126</v>
      </c>
      <c r="C22" s="258" t="s">
        <v>127</v>
      </c>
      <c r="D22" s="245" t="s">
        <v>117</v>
      </c>
      <c r="E22" s="246">
        <v>1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8"/>
      <c r="S22" s="248" t="s">
        <v>118</v>
      </c>
      <c r="T22" s="249" t="s">
        <v>119</v>
      </c>
      <c r="U22" s="225">
        <v>0</v>
      </c>
      <c r="V22" s="225">
        <f>ROUND(E22*U22,2)</f>
        <v>0</v>
      </c>
      <c r="W22" s="225"/>
      <c r="X22" s="225" t="s">
        <v>120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121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43">
        <v>8</v>
      </c>
      <c r="B23" s="244" t="s">
        <v>128</v>
      </c>
      <c r="C23" s="258" t="s">
        <v>129</v>
      </c>
      <c r="D23" s="245" t="s">
        <v>117</v>
      </c>
      <c r="E23" s="246">
        <v>1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8">
        <v>0</v>
      </c>
      <c r="O23" s="248">
        <f>ROUND(E23*N23,2)</f>
        <v>0</v>
      </c>
      <c r="P23" s="248">
        <v>0</v>
      </c>
      <c r="Q23" s="248">
        <f>ROUND(E23*P23,2)</f>
        <v>0</v>
      </c>
      <c r="R23" s="248"/>
      <c r="S23" s="248" t="s">
        <v>118</v>
      </c>
      <c r="T23" s="249" t="s">
        <v>119</v>
      </c>
      <c r="U23" s="225">
        <v>0</v>
      </c>
      <c r="V23" s="225">
        <f>ROUND(E23*U23,2)</f>
        <v>0</v>
      </c>
      <c r="W23" s="225"/>
      <c r="X23" s="225" t="s">
        <v>120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121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43">
        <v>9</v>
      </c>
      <c r="B24" s="244" t="s">
        <v>130</v>
      </c>
      <c r="C24" s="258" t="s">
        <v>131</v>
      </c>
      <c r="D24" s="245" t="s">
        <v>117</v>
      </c>
      <c r="E24" s="246">
        <v>1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118</v>
      </c>
      <c r="T24" s="249" t="s">
        <v>119</v>
      </c>
      <c r="U24" s="225">
        <v>0</v>
      </c>
      <c r="V24" s="225">
        <f>ROUND(E24*U24,2)</f>
        <v>0</v>
      </c>
      <c r="W24" s="225"/>
      <c r="X24" s="225" t="s">
        <v>120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121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43">
        <v>10</v>
      </c>
      <c r="B25" s="244" t="s">
        <v>132</v>
      </c>
      <c r="C25" s="258" t="s">
        <v>133</v>
      </c>
      <c r="D25" s="245" t="s">
        <v>117</v>
      </c>
      <c r="E25" s="246">
        <v>1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118</v>
      </c>
      <c r="T25" s="249" t="s">
        <v>119</v>
      </c>
      <c r="U25" s="225">
        <v>0</v>
      </c>
      <c r="V25" s="225">
        <f>ROUND(E25*U25,2)</f>
        <v>0</v>
      </c>
      <c r="W25" s="225"/>
      <c r="X25" s="225" t="s">
        <v>120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121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43">
        <v>11</v>
      </c>
      <c r="B26" s="244" t="s">
        <v>134</v>
      </c>
      <c r="C26" s="258" t="s">
        <v>135</v>
      </c>
      <c r="D26" s="245" t="s">
        <v>117</v>
      </c>
      <c r="E26" s="246">
        <v>1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118</v>
      </c>
      <c r="T26" s="249" t="s">
        <v>119</v>
      </c>
      <c r="U26" s="225">
        <v>0</v>
      </c>
      <c r="V26" s="225">
        <f>ROUND(E26*U26,2)</f>
        <v>0</v>
      </c>
      <c r="W26" s="225"/>
      <c r="X26" s="225" t="s">
        <v>120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121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43">
        <v>12</v>
      </c>
      <c r="B27" s="244" t="s">
        <v>136</v>
      </c>
      <c r="C27" s="258" t="s">
        <v>137</v>
      </c>
      <c r="D27" s="245" t="s">
        <v>117</v>
      </c>
      <c r="E27" s="246">
        <v>1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118</v>
      </c>
      <c r="T27" s="249" t="s">
        <v>119</v>
      </c>
      <c r="U27" s="225">
        <v>0</v>
      </c>
      <c r="V27" s="225">
        <f>ROUND(E27*U27,2)</f>
        <v>0</v>
      </c>
      <c r="W27" s="225"/>
      <c r="X27" s="225" t="s">
        <v>120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121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43">
        <v>13</v>
      </c>
      <c r="B28" s="244" t="s">
        <v>138</v>
      </c>
      <c r="C28" s="258" t="s">
        <v>139</v>
      </c>
      <c r="D28" s="245" t="s">
        <v>117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118</v>
      </c>
      <c r="T28" s="249" t="s">
        <v>119</v>
      </c>
      <c r="U28" s="225">
        <v>0</v>
      </c>
      <c r="V28" s="225">
        <f>ROUND(E28*U28,2)</f>
        <v>0</v>
      </c>
      <c r="W28" s="225"/>
      <c r="X28" s="225" t="s">
        <v>120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121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4">
        <v>14</v>
      </c>
      <c r="B29" s="235" t="s">
        <v>140</v>
      </c>
      <c r="C29" s="255" t="s">
        <v>141</v>
      </c>
      <c r="D29" s="236" t="s">
        <v>117</v>
      </c>
      <c r="E29" s="237">
        <v>1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39"/>
      <c r="S29" s="239" t="s">
        <v>118</v>
      </c>
      <c r="T29" s="240" t="s">
        <v>119</v>
      </c>
      <c r="U29" s="225">
        <v>0</v>
      </c>
      <c r="V29" s="225">
        <f>ROUND(E29*U29,2)</f>
        <v>0</v>
      </c>
      <c r="W29" s="225"/>
      <c r="X29" s="225" t="s">
        <v>120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121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>
        <v>15</v>
      </c>
      <c r="B30" s="223" t="s">
        <v>142</v>
      </c>
      <c r="C30" s="259" t="s">
        <v>143</v>
      </c>
      <c r="D30" s="224" t="s">
        <v>0</v>
      </c>
      <c r="E30" s="250"/>
      <c r="F30" s="226"/>
      <c r="G30" s="225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21</v>
      </c>
      <c r="M30" s="225">
        <f>G30*(1+L30/100)</f>
        <v>0</v>
      </c>
      <c r="N30" s="225">
        <v>0</v>
      </c>
      <c r="O30" s="225">
        <f>ROUND(E30*N30,2)</f>
        <v>0</v>
      </c>
      <c r="P30" s="225">
        <v>0</v>
      </c>
      <c r="Q30" s="225">
        <f>ROUND(E30*P30,2)</f>
        <v>0</v>
      </c>
      <c r="R30" s="225" t="s">
        <v>144</v>
      </c>
      <c r="S30" s="225" t="s">
        <v>104</v>
      </c>
      <c r="T30" s="225" t="s">
        <v>119</v>
      </c>
      <c r="U30" s="225">
        <v>0</v>
      </c>
      <c r="V30" s="225">
        <f>ROUND(E30*U30,2)</f>
        <v>0</v>
      </c>
      <c r="W30" s="225"/>
      <c r="X30" s="225" t="s">
        <v>145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146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0" t="s">
        <v>147</v>
      </c>
      <c r="D31" s="251"/>
      <c r="E31" s="251"/>
      <c r="F31" s="251"/>
      <c r="G31" s="251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5"/>
      <c r="Z31" s="215"/>
      <c r="AA31" s="215"/>
      <c r="AB31" s="215"/>
      <c r="AC31" s="215"/>
      <c r="AD31" s="215"/>
      <c r="AE31" s="215"/>
      <c r="AF31" s="215"/>
      <c r="AG31" s="215" t="s">
        <v>108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">
      <c r="A32" s="228" t="s">
        <v>98</v>
      </c>
      <c r="B32" s="229" t="s">
        <v>60</v>
      </c>
      <c r="C32" s="254" t="s">
        <v>61</v>
      </c>
      <c r="D32" s="230"/>
      <c r="E32" s="231"/>
      <c r="F32" s="232"/>
      <c r="G32" s="232">
        <f>SUMIF(AG33:AG37,"&lt;&gt;NOR",G33:G37)</f>
        <v>0</v>
      </c>
      <c r="H32" s="232"/>
      <c r="I32" s="232">
        <f>SUM(I33:I37)</f>
        <v>0</v>
      </c>
      <c r="J32" s="232"/>
      <c r="K32" s="232">
        <f>SUM(K33:K37)</f>
        <v>0</v>
      </c>
      <c r="L32" s="232"/>
      <c r="M32" s="232">
        <f>SUM(M33:M37)</f>
        <v>0</v>
      </c>
      <c r="N32" s="232"/>
      <c r="O32" s="232">
        <f>SUM(O33:O37)</f>
        <v>0.01</v>
      </c>
      <c r="P32" s="232"/>
      <c r="Q32" s="232">
        <f>SUM(Q33:Q37)</f>
        <v>0</v>
      </c>
      <c r="R32" s="232"/>
      <c r="S32" s="232"/>
      <c r="T32" s="233"/>
      <c r="U32" s="227"/>
      <c r="V32" s="227">
        <f>SUM(V33:V37)</f>
        <v>3.32</v>
      </c>
      <c r="W32" s="227"/>
      <c r="X32" s="227"/>
      <c r="AG32" t="s">
        <v>99</v>
      </c>
    </row>
    <row r="33" spans="1:60" outlineLevel="1" x14ac:dyDescent="0.2">
      <c r="A33" s="243">
        <v>16</v>
      </c>
      <c r="B33" s="244" t="s">
        <v>148</v>
      </c>
      <c r="C33" s="258" t="s">
        <v>149</v>
      </c>
      <c r="D33" s="245" t="s">
        <v>150</v>
      </c>
      <c r="E33" s="246">
        <v>1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8">
        <v>5.1900000000000002E-3</v>
      </c>
      <c r="O33" s="248">
        <f>ROUND(E33*N33,2)</f>
        <v>0.01</v>
      </c>
      <c r="P33" s="248">
        <v>0</v>
      </c>
      <c r="Q33" s="248">
        <f>ROUND(E33*P33,2)</f>
        <v>0</v>
      </c>
      <c r="R33" s="248" t="s">
        <v>144</v>
      </c>
      <c r="S33" s="248" t="s">
        <v>104</v>
      </c>
      <c r="T33" s="249" t="s">
        <v>119</v>
      </c>
      <c r="U33" s="225">
        <v>3.0720000000000001</v>
      </c>
      <c r="V33" s="225">
        <f>ROUND(E33*U33,2)</f>
        <v>3.07</v>
      </c>
      <c r="W33" s="225"/>
      <c r="X33" s="225" t="s">
        <v>105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106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3">
        <v>17</v>
      </c>
      <c r="B34" s="244" t="s">
        <v>151</v>
      </c>
      <c r="C34" s="258" t="s">
        <v>152</v>
      </c>
      <c r="D34" s="245" t="s">
        <v>150</v>
      </c>
      <c r="E34" s="246">
        <v>1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8">
        <v>5.2999999999999998E-4</v>
      </c>
      <c r="O34" s="248">
        <f>ROUND(E34*N34,2)</f>
        <v>0</v>
      </c>
      <c r="P34" s="248">
        <v>0</v>
      </c>
      <c r="Q34" s="248">
        <f>ROUND(E34*P34,2)</f>
        <v>0</v>
      </c>
      <c r="R34" s="248" t="s">
        <v>144</v>
      </c>
      <c r="S34" s="248" t="s">
        <v>104</v>
      </c>
      <c r="T34" s="249" t="s">
        <v>104</v>
      </c>
      <c r="U34" s="225">
        <v>0.25</v>
      </c>
      <c r="V34" s="225">
        <f>ROUND(E34*U34,2)</f>
        <v>0.25</v>
      </c>
      <c r="W34" s="225"/>
      <c r="X34" s="225" t="s">
        <v>105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106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3">
        <v>18</v>
      </c>
      <c r="B35" s="244" t="s">
        <v>153</v>
      </c>
      <c r="C35" s="258" t="s">
        <v>154</v>
      </c>
      <c r="D35" s="245" t="s">
        <v>117</v>
      </c>
      <c r="E35" s="246">
        <v>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118</v>
      </c>
      <c r="T35" s="249" t="s">
        <v>119</v>
      </c>
      <c r="U35" s="225">
        <v>0</v>
      </c>
      <c r="V35" s="225">
        <f>ROUND(E35*U35,2)</f>
        <v>0</v>
      </c>
      <c r="W35" s="225"/>
      <c r="X35" s="225" t="s">
        <v>120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121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4">
        <v>19</v>
      </c>
      <c r="B36" s="235" t="s">
        <v>155</v>
      </c>
      <c r="C36" s="255" t="s">
        <v>156</v>
      </c>
      <c r="D36" s="236" t="s">
        <v>117</v>
      </c>
      <c r="E36" s="237">
        <v>1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39"/>
      <c r="S36" s="239" t="s">
        <v>118</v>
      </c>
      <c r="T36" s="240" t="s">
        <v>119</v>
      </c>
      <c r="U36" s="225">
        <v>0</v>
      </c>
      <c r="V36" s="225">
        <f>ROUND(E36*U36,2)</f>
        <v>0</v>
      </c>
      <c r="W36" s="225"/>
      <c r="X36" s="225" t="s">
        <v>120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121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>
        <v>20</v>
      </c>
      <c r="B37" s="223" t="s">
        <v>157</v>
      </c>
      <c r="C37" s="259" t="s">
        <v>158</v>
      </c>
      <c r="D37" s="224" t="s">
        <v>0</v>
      </c>
      <c r="E37" s="250"/>
      <c r="F37" s="226"/>
      <c r="G37" s="225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0</v>
      </c>
      <c r="O37" s="225">
        <f>ROUND(E37*N37,2)</f>
        <v>0</v>
      </c>
      <c r="P37" s="225">
        <v>0</v>
      </c>
      <c r="Q37" s="225">
        <f>ROUND(E37*P37,2)</f>
        <v>0</v>
      </c>
      <c r="R37" s="225" t="s">
        <v>144</v>
      </c>
      <c r="S37" s="225" t="s">
        <v>104</v>
      </c>
      <c r="T37" s="225" t="s">
        <v>104</v>
      </c>
      <c r="U37" s="225">
        <v>0</v>
      </c>
      <c r="V37" s="225">
        <f>ROUND(E37*U37,2)</f>
        <v>0</v>
      </c>
      <c r="W37" s="225"/>
      <c r="X37" s="225" t="s">
        <v>145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146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28" t="s">
        <v>98</v>
      </c>
      <c r="B38" s="229" t="s">
        <v>62</v>
      </c>
      <c r="C38" s="254" t="s">
        <v>63</v>
      </c>
      <c r="D38" s="230"/>
      <c r="E38" s="231"/>
      <c r="F38" s="232"/>
      <c r="G38" s="232">
        <f>SUMIF(AG39:AG54,"&lt;&gt;NOR",G39:G54)</f>
        <v>0</v>
      </c>
      <c r="H38" s="232"/>
      <c r="I38" s="232">
        <f>SUM(I39:I54)</f>
        <v>0</v>
      </c>
      <c r="J38" s="232"/>
      <c r="K38" s="232">
        <f>SUM(K39:K54)</f>
        <v>0</v>
      </c>
      <c r="L38" s="232"/>
      <c r="M38" s="232">
        <f>SUM(M39:M54)</f>
        <v>0</v>
      </c>
      <c r="N38" s="232"/>
      <c r="O38" s="232">
        <f>SUM(O39:O54)</f>
        <v>0.05</v>
      </c>
      <c r="P38" s="232"/>
      <c r="Q38" s="232">
        <f>SUM(Q39:Q54)</f>
        <v>0</v>
      </c>
      <c r="R38" s="232"/>
      <c r="S38" s="232"/>
      <c r="T38" s="233"/>
      <c r="U38" s="227"/>
      <c r="V38" s="227">
        <f>SUM(V39:V54)</f>
        <v>13.129999999999999</v>
      </c>
      <c r="W38" s="227"/>
      <c r="X38" s="227"/>
      <c r="AG38" t="s">
        <v>99</v>
      </c>
    </row>
    <row r="39" spans="1:60" ht="22.5" outlineLevel="1" x14ac:dyDescent="0.2">
      <c r="A39" s="234">
        <v>21</v>
      </c>
      <c r="B39" s="235" t="s">
        <v>159</v>
      </c>
      <c r="C39" s="255" t="s">
        <v>160</v>
      </c>
      <c r="D39" s="236" t="s">
        <v>161</v>
      </c>
      <c r="E39" s="237">
        <v>8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8.8000000000000003E-4</v>
      </c>
      <c r="O39" s="239">
        <f>ROUND(E39*N39,2)</f>
        <v>0.01</v>
      </c>
      <c r="P39" s="239">
        <v>0</v>
      </c>
      <c r="Q39" s="239">
        <f>ROUND(E39*P39,2)</f>
        <v>0</v>
      </c>
      <c r="R39" s="239" t="s">
        <v>144</v>
      </c>
      <c r="S39" s="239" t="s">
        <v>104</v>
      </c>
      <c r="T39" s="240" t="s">
        <v>104</v>
      </c>
      <c r="U39" s="225">
        <v>0.30737999999999999</v>
      </c>
      <c r="V39" s="225">
        <f>ROUND(E39*U39,2)</f>
        <v>2.46</v>
      </c>
      <c r="W39" s="225"/>
      <c r="X39" s="225" t="s">
        <v>105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106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6" t="s">
        <v>162</v>
      </c>
      <c r="D40" s="241"/>
      <c r="E40" s="241"/>
      <c r="F40" s="241"/>
      <c r="G40" s="241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15"/>
      <c r="Z40" s="215"/>
      <c r="AA40" s="215"/>
      <c r="AB40" s="215"/>
      <c r="AC40" s="215"/>
      <c r="AD40" s="215"/>
      <c r="AE40" s="215"/>
      <c r="AF40" s="215"/>
      <c r="AG40" s="215" t="s">
        <v>108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7" t="s">
        <v>163</v>
      </c>
      <c r="D41" s="242"/>
      <c r="E41" s="242"/>
      <c r="F41" s="242"/>
      <c r="G41" s="242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15"/>
      <c r="Z41" s="215"/>
      <c r="AA41" s="215"/>
      <c r="AB41" s="215"/>
      <c r="AC41" s="215"/>
      <c r="AD41" s="215"/>
      <c r="AE41" s="215"/>
      <c r="AF41" s="215"/>
      <c r="AG41" s="215" t="s">
        <v>110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4">
        <v>22</v>
      </c>
      <c r="B42" s="235" t="s">
        <v>164</v>
      </c>
      <c r="C42" s="255" t="s">
        <v>165</v>
      </c>
      <c r="D42" s="236" t="s">
        <v>161</v>
      </c>
      <c r="E42" s="237">
        <v>6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1.01E-3</v>
      </c>
      <c r="O42" s="239">
        <f>ROUND(E42*N42,2)</f>
        <v>0.01</v>
      </c>
      <c r="P42" s="239">
        <v>0</v>
      </c>
      <c r="Q42" s="239">
        <f>ROUND(E42*P42,2)</f>
        <v>0</v>
      </c>
      <c r="R42" s="239" t="s">
        <v>144</v>
      </c>
      <c r="S42" s="239" t="s">
        <v>104</v>
      </c>
      <c r="T42" s="240" t="s">
        <v>104</v>
      </c>
      <c r="U42" s="225">
        <v>0.31738</v>
      </c>
      <c r="V42" s="225">
        <f>ROUND(E42*U42,2)</f>
        <v>1.9</v>
      </c>
      <c r="W42" s="225"/>
      <c r="X42" s="225" t="s">
        <v>105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106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56" t="s">
        <v>162</v>
      </c>
      <c r="D43" s="241"/>
      <c r="E43" s="241"/>
      <c r="F43" s="241"/>
      <c r="G43" s="241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15"/>
      <c r="Z43" s="215"/>
      <c r="AA43" s="215"/>
      <c r="AB43" s="215"/>
      <c r="AC43" s="215"/>
      <c r="AD43" s="215"/>
      <c r="AE43" s="215"/>
      <c r="AF43" s="215"/>
      <c r="AG43" s="215" t="s">
        <v>108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7" t="s">
        <v>163</v>
      </c>
      <c r="D44" s="242"/>
      <c r="E44" s="242"/>
      <c r="F44" s="242"/>
      <c r="G44" s="242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110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4">
        <v>23</v>
      </c>
      <c r="B45" s="235" t="s">
        <v>166</v>
      </c>
      <c r="C45" s="255" t="s">
        <v>167</v>
      </c>
      <c r="D45" s="236" t="s">
        <v>161</v>
      </c>
      <c r="E45" s="237">
        <v>19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1.6000000000000001E-3</v>
      </c>
      <c r="O45" s="239">
        <f>ROUND(E45*N45,2)</f>
        <v>0.03</v>
      </c>
      <c r="P45" s="239">
        <v>0</v>
      </c>
      <c r="Q45" s="239">
        <f>ROUND(E45*P45,2)</f>
        <v>0</v>
      </c>
      <c r="R45" s="239" t="s">
        <v>144</v>
      </c>
      <c r="S45" s="239" t="s">
        <v>104</v>
      </c>
      <c r="T45" s="240" t="s">
        <v>104</v>
      </c>
      <c r="U45" s="225">
        <v>0.33332000000000001</v>
      </c>
      <c r="V45" s="225">
        <f>ROUND(E45*U45,2)</f>
        <v>6.33</v>
      </c>
      <c r="W45" s="225"/>
      <c r="X45" s="225" t="s">
        <v>105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106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6" t="s">
        <v>162</v>
      </c>
      <c r="D46" s="241"/>
      <c r="E46" s="241"/>
      <c r="F46" s="241"/>
      <c r="G46" s="241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15"/>
      <c r="Z46" s="215"/>
      <c r="AA46" s="215"/>
      <c r="AB46" s="215"/>
      <c r="AC46" s="215"/>
      <c r="AD46" s="215"/>
      <c r="AE46" s="215"/>
      <c r="AF46" s="215"/>
      <c r="AG46" s="215" t="s">
        <v>108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7" t="s">
        <v>163</v>
      </c>
      <c r="D47" s="242"/>
      <c r="E47" s="242"/>
      <c r="F47" s="242"/>
      <c r="G47" s="242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15"/>
      <c r="Z47" s="215"/>
      <c r="AA47" s="215"/>
      <c r="AB47" s="215"/>
      <c r="AC47" s="215"/>
      <c r="AD47" s="215"/>
      <c r="AE47" s="215"/>
      <c r="AF47" s="215"/>
      <c r="AG47" s="215" t="s">
        <v>110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43">
        <v>24</v>
      </c>
      <c r="B48" s="244" t="s">
        <v>168</v>
      </c>
      <c r="C48" s="258" t="s">
        <v>169</v>
      </c>
      <c r="D48" s="245" t="s">
        <v>102</v>
      </c>
      <c r="E48" s="246">
        <v>2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 t="s">
        <v>144</v>
      </c>
      <c r="S48" s="248" t="s">
        <v>104</v>
      </c>
      <c r="T48" s="249" t="s">
        <v>104</v>
      </c>
      <c r="U48" s="225">
        <v>0.215</v>
      </c>
      <c r="V48" s="225">
        <f>ROUND(E48*U48,2)</f>
        <v>0.43</v>
      </c>
      <c r="W48" s="225"/>
      <c r="X48" s="225" t="s">
        <v>105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106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4">
        <v>25</v>
      </c>
      <c r="B49" s="235" t="s">
        <v>170</v>
      </c>
      <c r="C49" s="255" t="s">
        <v>171</v>
      </c>
      <c r="D49" s="236" t="s">
        <v>161</v>
      </c>
      <c r="E49" s="237">
        <v>33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39" t="s">
        <v>144</v>
      </c>
      <c r="S49" s="239" t="s">
        <v>104</v>
      </c>
      <c r="T49" s="240" t="s">
        <v>104</v>
      </c>
      <c r="U49" s="225">
        <v>2.1499999999999998E-2</v>
      </c>
      <c r="V49" s="225">
        <f>ROUND(E49*U49,2)</f>
        <v>0.71</v>
      </c>
      <c r="W49" s="225"/>
      <c r="X49" s="225" t="s">
        <v>105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106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1" t="s">
        <v>172</v>
      </c>
      <c r="D50" s="252"/>
      <c r="E50" s="252"/>
      <c r="F50" s="252"/>
      <c r="G50" s="252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15"/>
      <c r="Z50" s="215"/>
      <c r="AA50" s="215"/>
      <c r="AB50" s="215"/>
      <c r="AC50" s="215"/>
      <c r="AD50" s="215"/>
      <c r="AE50" s="215"/>
      <c r="AF50" s="215"/>
      <c r="AG50" s="215" t="s">
        <v>110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43">
        <v>26</v>
      </c>
      <c r="B51" s="244" t="s">
        <v>173</v>
      </c>
      <c r="C51" s="258" t="s">
        <v>174</v>
      </c>
      <c r="D51" s="245" t="s">
        <v>102</v>
      </c>
      <c r="E51" s="246">
        <v>1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8">
        <v>3.8999999999999999E-4</v>
      </c>
      <c r="O51" s="248">
        <f>ROUND(E51*N51,2)</f>
        <v>0</v>
      </c>
      <c r="P51" s="248">
        <v>0</v>
      </c>
      <c r="Q51" s="248">
        <f>ROUND(E51*P51,2)</f>
        <v>0</v>
      </c>
      <c r="R51" s="248" t="s">
        <v>144</v>
      </c>
      <c r="S51" s="248" t="s">
        <v>104</v>
      </c>
      <c r="T51" s="249" t="s">
        <v>104</v>
      </c>
      <c r="U51" s="225">
        <v>0.17499999999999999</v>
      </c>
      <c r="V51" s="225">
        <f>ROUND(E51*U51,2)</f>
        <v>0.18</v>
      </c>
      <c r="W51" s="225"/>
      <c r="X51" s="225" t="s">
        <v>105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106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43">
        <v>27</v>
      </c>
      <c r="B52" s="244" t="s">
        <v>175</v>
      </c>
      <c r="C52" s="258" t="s">
        <v>176</v>
      </c>
      <c r="D52" s="245" t="s">
        <v>102</v>
      </c>
      <c r="E52" s="246">
        <v>2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8">
        <v>7.1000000000000002E-4</v>
      </c>
      <c r="O52" s="248">
        <f>ROUND(E52*N52,2)</f>
        <v>0</v>
      </c>
      <c r="P52" s="248">
        <v>0</v>
      </c>
      <c r="Q52" s="248">
        <f>ROUND(E52*P52,2)</f>
        <v>0</v>
      </c>
      <c r="R52" s="248" t="s">
        <v>144</v>
      </c>
      <c r="S52" s="248" t="s">
        <v>104</v>
      </c>
      <c r="T52" s="249" t="s">
        <v>104</v>
      </c>
      <c r="U52" s="225">
        <v>0.36099999999999999</v>
      </c>
      <c r="V52" s="225">
        <f>ROUND(E52*U52,2)</f>
        <v>0.72</v>
      </c>
      <c r="W52" s="225"/>
      <c r="X52" s="225" t="s">
        <v>105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106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34">
        <v>28</v>
      </c>
      <c r="B53" s="235" t="s">
        <v>177</v>
      </c>
      <c r="C53" s="255" t="s">
        <v>178</v>
      </c>
      <c r="D53" s="236" t="s">
        <v>102</v>
      </c>
      <c r="E53" s="237">
        <v>1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9">
        <v>4.8000000000000001E-4</v>
      </c>
      <c r="O53" s="239">
        <f>ROUND(E53*N53,2)</f>
        <v>0</v>
      </c>
      <c r="P53" s="239">
        <v>0</v>
      </c>
      <c r="Q53" s="239">
        <f>ROUND(E53*P53,2)</f>
        <v>0</v>
      </c>
      <c r="R53" s="239" t="s">
        <v>144</v>
      </c>
      <c r="S53" s="239" t="s">
        <v>104</v>
      </c>
      <c r="T53" s="240" t="s">
        <v>104</v>
      </c>
      <c r="U53" s="225">
        <v>0.40200000000000002</v>
      </c>
      <c r="V53" s="225">
        <f>ROUND(E53*U53,2)</f>
        <v>0.4</v>
      </c>
      <c r="W53" s="225"/>
      <c r="X53" s="225" t="s">
        <v>105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106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>
        <v>29</v>
      </c>
      <c r="B54" s="223" t="s">
        <v>179</v>
      </c>
      <c r="C54" s="259" t="s">
        <v>180</v>
      </c>
      <c r="D54" s="224" t="s">
        <v>0</v>
      </c>
      <c r="E54" s="250"/>
      <c r="F54" s="226"/>
      <c r="G54" s="225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21</v>
      </c>
      <c r="M54" s="225">
        <f>G54*(1+L54/100)</f>
        <v>0</v>
      </c>
      <c r="N54" s="225">
        <v>0</v>
      </c>
      <c r="O54" s="225">
        <f>ROUND(E54*N54,2)</f>
        <v>0</v>
      </c>
      <c r="P54" s="225">
        <v>0</v>
      </c>
      <c r="Q54" s="225">
        <f>ROUND(E54*P54,2)</f>
        <v>0</v>
      </c>
      <c r="R54" s="225" t="s">
        <v>144</v>
      </c>
      <c r="S54" s="225" t="s">
        <v>104</v>
      </c>
      <c r="T54" s="225" t="s">
        <v>104</v>
      </c>
      <c r="U54" s="225">
        <v>0</v>
      </c>
      <c r="V54" s="225">
        <f>ROUND(E54*U54,2)</f>
        <v>0</v>
      </c>
      <c r="W54" s="225"/>
      <c r="X54" s="225" t="s">
        <v>145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146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28" t="s">
        <v>98</v>
      </c>
      <c r="B55" s="229" t="s">
        <v>64</v>
      </c>
      <c r="C55" s="254" t="s">
        <v>65</v>
      </c>
      <c r="D55" s="230"/>
      <c r="E55" s="231"/>
      <c r="F55" s="232"/>
      <c r="G55" s="232">
        <f>SUMIF(AG56:AG66,"&lt;&gt;NOR",G56:G66)</f>
        <v>0</v>
      </c>
      <c r="H55" s="232"/>
      <c r="I55" s="232">
        <f>SUM(I56:I66)</f>
        <v>0</v>
      </c>
      <c r="J55" s="232"/>
      <c r="K55" s="232">
        <f>SUM(K56:K66)</f>
        <v>0</v>
      </c>
      <c r="L55" s="232"/>
      <c r="M55" s="232">
        <f>SUM(M56:M66)</f>
        <v>0</v>
      </c>
      <c r="N55" s="232"/>
      <c r="O55" s="232">
        <f>SUM(O56:O66)</f>
        <v>0</v>
      </c>
      <c r="P55" s="232"/>
      <c r="Q55" s="232">
        <f>SUM(Q56:Q66)</f>
        <v>0</v>
      </c>
      <c r="R55" s="232"/>
      <c r="S55" s="232"/>
      <c r="T55" s="233"/>
      <c r="U55" s="227"/>
      <c r="V55" s="227">
        <f>SUM(V56:V66)</f>
        <v>1.9400000000000002</v>
      </c>
      <c r="W55" s="227"/>
      <c r="X55" s="227"/>
      <c r="AG55" t="s">
        <v>99</v>
      </c>
    </row>
    <row r="56" spans="1:60" outlineLevel="1" x14ac:dyDescent="0.2">
      <c r="A56" s="243">
        <v>30</v>
      </c>
      <c r="B56" s="244" t="s">
        <v>181</v>
      </c>
      <c r="C56" s="258" t="s">
        <v>182</v>
      </c>
      <c r="D56" s="245" t="s">
        <v>102</v>
      </c>
      <c r="E56" s="246">
        <v>2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8">
        <f>G56*(1+L56/100)</f>
        <v>0</v>
      </c>
      <c r="N56" s="248">
        <v>9.0000000000000006E-5</v>
      </c>
      <c r="O56" s="248">
        <f>ROUND(E56*N56,2)</f>
        <v>0</v>
      </c>
      <c r="P56" s="248">
        <v>4.4999999999999999E-4</v>
      </c>
      <c r="Q56" s="248">
        <f>ROUND(E56*P56,2)</f>
        <v>0</v>
      </c>
      <c r="R56" s="248" t="s">
        <v>144</v>
      </c>
      <c r="S56" s="248" t="s">
        <v>104</v>
      </c>
      <c r="T56" s="249" t="s">
        <v>104</v>
      </c>
      <c r="U56" s="225">
        <v>0.16600000000000001</v>
      </c>
      <c r="V56" s="225">
        <f>ROUND(E56*U56,2)</f>
        <v>0.33</v>
      </c>
      <c r="W56" s="225"/>
      <c r="X56" s="225" t="s">
        <v>105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106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43">
        <v>31</v>
      </c>
      <c r="B57" s="244" t="s">
        <v>183</v>
      </c>
      <c r="C57" s="258" t="s">
        <v>184</v>
      </c>
      <c r="D57" s="245" t="s">
        <v>102</v>
      </c>
      <c r="E57" s="246">
        <v>1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 t="s">
        <v>144</v>
      </c>
      <c r="S57" s="248" t="s">
        <v>104</v>
      </c>
      <c r="T57" s="249" t="s">
        <v>104</v>
      </c>
      <c r="U57" s="225">
        <v>5.0999999999999997E-2</v>
      </c>
      <c r="V57" s="225">
        <f>ROUND(E57*U57,2)</f>
        <v>0.05</v>
      </c>
      <c r="W57" s="225"/>
      <c r="X57" s="225" t="s">
        <v>105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106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43">
        <v>32</v>
      </c>
      <c r="B58" s="244" t="s">
        <v>185</v>
      </c>
      <c r="C58" s="258" t="s">
        <v>186</v>
      </c>
      <c r="D58" s="245" t="s">
        <v>102</v>
      </c>
      <c r="E58" s="246">
        <v>4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8" t="s">
        <v>144</v>
      </c>
      <c r="S58" s="248" t="s">
        <v>104</v>
      </c>
      <c r="T58" s="249" t="s">
        <v>104</v>
      </c>
      <c r="U58" s="225">
        <v>5.0999999999999997E-2</v>
      </c>
      <c r="V58" s="225">
        <f>ROUND(E58*U58,2)</f>
        <v>0.2</v>
      </c>
      <c r="W58" s="225"/>
      <c r="X58" s="225" t="s">
        <v>105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106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43">
        <v>33</v>
      </c>
      <c r="B59" s="244" t="s">
        <v>187</v>
      </c>
      <c r="C59" s="258" t="s">
        <v>188</v>
      </c>
      <c r="D59" s="245" t="s">
        <v>102</v>
      </c>
      <c r="E59" s="246">
        <v>2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21</v>
      </c>
      <c r="M59" s="248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48" t="s">
        <v>144</v>
      </c>
      <c r="S59" s="248" t="s">
        <v>104</v>
      </c>
      <c r="T59" s="249" t="s">
        <v>104</v>
      </c>
      <c r="U59" s="225">
        <v>0.16500000000000001</v>
      </c>
      <c r="V59" s="225">
        <f>ROUND(E59*U59,2)</f>
        <v>0.33</v>
      </c>
      <c r="W59" s="225"/>
      <c r="X59" s="225" t="s">
        <v>105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106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43">
        <v>34</v>
      </c>
      <c r="B60" s="244" t="s">
        <v>189</v>
      </c>
      <c r="C60" s="258" t="s">
        <v>190</v>
      </c>
      <c r="D60" s="245" t="s">
        <v>102</v>
      </c>
      <c r="E60" s="246">
        <v>5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21</v>
      </c>
      <c r="M60" s="248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48" t="s">
        <v>144</v>
      </c>
      <c r="S60" s="248" t="s">
        <v>104</v>
      </c>
      <c r="T60" s="249" t="s">
        <v>104</v>
      </c>
      <c r="U60" s="225">
        <v>0.20599999999999999</v>
      </c>
      <c r="V60" s="225">
        <f>ROUND(E60*U60,2)</f>
        <v>1.03</v>
      </c>
      <c r="W60" s="225"/>
      <c r="X60" s="225" t="s">
        <v>105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106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43">
        <v>35</v>
      </c>
      <c r="B61" s="244" t="s">
        <v>191</v>
      </c>
      <c r="C61" s="258" t="s">
        <v>192</v>
      </c>
      <c r="D61" s="245" t="s">
        <v>117</v>
      </c>
      <c r="E61" s="246">
        <v>3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8"/>
      <c r="S61" s="248" t="s">
        <v>118</v>
      </c>
      <c r="T61" s="249" t="s">
        <v>119</v>
      </c>
      <c r="U61" s="225">
        <v>0</v>
      </c>
      <c r="V61" s="225">
        <f>ROUND(E61*U61,2)</f>
        <v>0</v>
      </c>
      <c r="W61" s="225"/>
      <c r="X61" s="225" t="s">
        <v>120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121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43">
        <v>36</v>
      </c>
      <c r="B62" s="244" t="s">
        <v>193</v>
      </c>
      <c r="C62" s="258" t="s">
        <v>194</v>
      </c>
      <c r="D62" s="245" t="s">
        <v>117</v>
      </c>
      <c r="E62" s="246">
        <v>1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118</v>
      </c>
      <c r="T62" s="249" t="s">
        <v>119</v>
      </c>
      <c r="U62" s="225">
        <v>0</v>
      </c>
      <c r="V62" s="225">
        <f>ROUND(E62*U62,2)</f>
        <v>0</v>
      </c>
      <c r="W62" s="225"/>
      <c r="X62" s="225" t="s">
        <v>120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121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43">
        <v>37</v>
      </c>
      <c r="B63" s="244" t="s">
        <v>195</v>
      </c>
      <c r="C63" s="258" t="s">
        <v>196</v>
      </c>
      <c r="D63" s="245" t="s">
        <v>117</v>
      </c>
      <c r="E63" s="246">
        <v>1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21</v>
      </c>
      <c r="M63" s="248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 t="s">
        <v>118</v>
      </c>
      <c r="T63" s="249" t="s">
        <v>119</v>
      </c>
      <c r="U63" s="225">
        <v>0</v>
      </c>
      <c r="V63" s="225">
        <f>ROUND(E63*U63,2)</f>
        <v>0</v>
      </c>
      <c r="W63" s="225"/>
      <c r="X63" s="225" t="s">
        <v>120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121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43">
        <v>38</v>
      </c>
      <c r="B64" s="244" t="s">
        <v>197</v>
      </c>
      <c r="C64" s="258" t="s">
        <v>198</v>
      </c>
      <c r="D64" s="245" t="s">
        <v>117</v>
      </c>
      <c r="E64" s="246">
        <v>4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21</v>
      </c>
      <c r="M64" s="248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8"/>
      <c r="S64" s="248" t="s">
        <v>118</v>
      </c>
      <c r="T64" s="249" t="s">
        <v>119</v>
      </c>
      <c r="U64" s="225">
        <v>0</v>
      </c>
      <c r="V64" s="225">
        <f>ROUND(E64*U64,2)</f>
        <v>0</v>
      </c>
      <c r="W64" s="225"/>
      <c r="X64" s="225" t="s">
        <v>120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121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43">
        <v>39</v>
      </c>
      <c r="B65" s="244" t="s">
        <v>199</v>
      </c>
      <c r="C65" s="258" t="s">
        <v>200</v>
      </c>
      <c r="D65" s="245" t="s">
        <v>117</v>
      </c>
      <c r="E65" s="246">
        <v>1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21</v>
      </c>
      <c r="M65" s="248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8"/>
      <c r="S65" s="248" t="s">
        <v>118</v>
      </c>
      <c r="T65" s="249" t="s">
        <v>119</v>
      </c>
      <c r="U65" s="225">
        <v>0</v>
      </c>
      <c r="V65" s="225">
        <f>ROUND(E65*U65,2)</f>
        <v>0</v>
      </c>
      <c r="W65" s="225"/>
      <c r="X65" s="225" t="s">
        <v>120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121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43">
        <v>40</v>
      </c>
      <c r="B66" s="244" t="s">
        <v>201</v>
      </c>
      <c r="C66" s="258" t="s">
        <v>202</v>
      </c>
      <c r="D66" s="245" t="s">
        <v>117</v>
      </c>
      <c r="E66" s="246">
        <v>1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21</v>
      </c>
      <c r="M66" s="248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8"/>
      <c r="S66" s="248" t="s">
        <v>118</v>
      </c>
      <c r="T66" s="249" t="s">
        <v>119</v>
      </c>
      <c r="U66" s="225">
        <v>0</v>
      </c>
      <c r="V66" s="225">
        <f>ROUND(E66*U66,2)</f>
        <v>0</v>
      </c>
      <c r="W66" s="225"/>
      <c r="X66" s="225" t="s">
        <v>120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121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">
      <c r="A67" s="228" t="s">
        <v>98</v>
      </c>
      <c r="B67" s="229" t="s">
        <v>66</v>
      </c>
      <c r="C67" s="254" t="s">
        <v>67</v>
      </c>
      <c r="D67" s="230"/>
      <c r="E67" s="231"/>
      <c r="F67" s="232"/>
      <c r="G67" s="232">
        <f>SUMIF(AG68:AG73,"&lt;&gt;NOR",G68:G73)</f>
        <v>0</v>
      </c>
      <c r="H67" s="232"/>
      <c r="I67" s="232">
        <f>SUM(I68:I73)</f>
        <v>0</v>
      </c>
      <c r="J67" s="232"/>
      <c r="K67" s="232">
        <f>SUM(K68:K73)</f>
        <v>0</v>
      </c>
      <c r="L67" s="232"/>
      <c r="M67" s="232">
        <f>SUM(M68:M73)</f>
        <v>0</v>
      </c>
      <c r="N67" s="232"/>
      <c r="O67" s="232">
        <f>SUM(O68:O73)</f>
        <v>0</v>
      </c>
      <c r="P67" s="232"/>
      <c r="Q67" s="232">
        <f>SUM(Q68:Q73)</f>
        <v>0</v>
      </c>
      <c r="R67" s="232"/>
      <c r="S67" s="232"/>
      <c r="T67" s="233"/>
      <c r="U67" s="227"/>
      <c r="V67" s="227">
        <f>SUM(V68:V73)</f>
        <v>8.23</v>
      </c>
      <c r="W67" s="227"/>
      <c r="X67" s="227"/>
      <c r="AG67" t="s">
        <v>99</v>
      </c>
    </row>
    <row r="68" spans="1:60" ht="22.5" outlineLevel="1" x14ac:dyDescent="0.2">
      <c r="A68" s="243">
        <v>41</v>
      </c>
      <c r="B68" s="244" t="s">
        <v>203</v>
      </c>
      <c r="C68" s="258" t="s">
        <v>204</v>
      </c>
      <c r="D68" s="245" t="s">
        <v>102</v>
      </c>
      <c r="E68" s="246">
        <v>1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8" t="s">
        <v>144</v>
      </c>
      <c r="S68" s="248" t="s">
        <v>104</v>
      </c>
      <c r="T68" s="249" t="s">
        <v>104</v>
      </c>
      <c r="U68" s="225">
        <v>1.139</v>
      </c>
      <c r="V68" s="225">
        <f>ROUND(E68*U68,2)</f>
        <v>1.1399999999999999</v>
      </c>
      <c r="W68" s="225"/>
      <c r="X68" s="225" t="s">
        <v>105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106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43">
        <v>42</v>
      </c>
      <c r="B69" s="244" t="s">
        <v>205</v>
      </c>
      <c r="C69" s="258" t="s">
        <v>206</v>
      </c>
      <c r="D69" s="245" t="s">
        <v>207</v>
      </c>
      <c r="E69" s="246">
        <v>65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8" t="s">
        <v>144</v>
      </c>
      <c r="S69" s="248" t="s">
        <v>104</v>
      </c>
      <c r="T69" s="249" t="s">
        <v>104</v>
      </c>
      <c r="U69" s="225">
        <v>2.5999999999999999E-2</v>
      </c>
      <c r="V69" s="225">
        <f>ROUND(E69*U69,2)</f>
        <v>1.69</v>
      </c>
      <c r="W69" s="225"/>
      <c r="X69" s="225" t="s">
        <v>105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106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43">
        <v>43</v>
      </c>
      <c r="B70" s="244" t="s">
        <v>208</v>
      </c>
      <c r="C70" s="258" t="s">
        <v>209</v>
      </c>
      <c r="D70" s="245" t="s">
        <v>207</v>
      </c>
      <c r="E70" s="246">
        <v>65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8" t="s">
        <v>144</v>
      </c>
      <c r="S70" s="248" t="s">
        <v>104</v>
      </c>
      <c r="T70" s="249" t="s">
        <v>104</v>
      </c>
      <c r="U70" s="225">
        <v>3.1E-2</v>
      </c>
      <c r="V70" s="225">
        <f>ROUND(E70*U70,2)</f>
        <v>2.02</v>
      </c>
      <c r="W70" s="225"/>
      <c r="X70" s="225" t="s">
        <v>105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106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34">
        <v>44</v>
      </c>
      <c r="B71" s="235" t="s">
        <v>210</v>
      </c>
      <c r="C71" s="255" t="s">
        <v>211</v>
      </c>
      <c r="D71" s="236" t="s">
        <v>207</v>
      </c>
      <c r="E71" s="237">
        <v>65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39" t="s">
        <v>144</v>
      </c>
      <c r="S71" s="239" t="s">
        <v>104</v>
      </c>
      <c r="T71" s="240" t="s">
        <v>104</v>
      </c>
      <c r="U71" s="225">
        <v>5.1999999999999998E-2</v>
      </c>
      <c r="V71" s="225">
        <f>ROUND(E71*U71,2)</f>
        <v>3.38</v>
      </c>
      <c r="W71" s="225"/>
      <c r="X71" s="225" t="s">
        <v>105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106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6" t="s">
        <v>212</v>
      </c>
      <c r="D72" s="241"/>
      <c r="E72" s="241"/>
      <c r="F72" s="241"/>
      <c r="G72" s="241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5"/>
      <c r="Z72" s="215"/>
      <c r="AA72" s="215"/>
      <c r="AB72" s="215"/>
      <c r="AC72" s="215"/>
      <c r="AD72" s="215"/>
      <c r="AE72" s="215"/>
      <c r="AF72" s="215"/>
      <c r="AG72" s="215" t="s">
        <v>108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>
        <v>45</v>
      </c>
      <c r="B73" s="223" t="s">
        <v>213</v>
      </c>
      <c r="C73" s="259" t="s">
        <v>214</v>
      </c>
      <c r="D73" s="224" t="s">
        <v>0</v>
      </c>
      <c r="E73" s="250"/>
      <c r="F73" s="226"/>
      <c r="G73" s="225">
        <f>ROUND(E73*F73,2)</f>
        <v>0</v>
      </c>
      <c r="H73" s="226"/>
      <c r="I73" s="225">
        <f>ROUND(E73*H73,2)</f>
        <v>0</v>
      </c>
      <c r="J73" s="226"/>
      <c r="K73" s="225">
        <f>ROUND(E73*J73,2)</f>
        <v>0</v>
      </c>
      <c r="L73" s="225">
        <v>21</v>
      </c>
      <c r="M73" s="225">
        <f>G73*(1+L73/100)</f>
        <v>0</v>
      </c>
      <c r="N73" s="225">
        <v>0</v>
      </c>
      <c r="O73" s="225">
        <f>ROUND(E73*N73,2)</f>
        <v>0</v>
      </c>
      <c r="P73" s="225">
        <v>0</v>
      </c>
      <c r="Q73" s="225">
        <f>ROUND(E73*P73,2)</f>
        <v>0</v>
      </c>
      <c r="R73" s="225" t="s">
        <v>144</v>
      </c>
      <c r="S73" s="225" t="s">
        <v>104</v>
      </c>
      <c r="T73" s="225" t="s">
        <v>104</v>
      </c>
      <c r="U73" s="225">
        <v>0</v>
      </c>
      <c r="V73" s="225">
        <f>ROUND(E73*U73,2)</f>
        <v>0</v>
      </c>
      <c r="W73" s="225"/>
      <c r="X73" s="225" t="s">
        <v>145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146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28" t="s">
        <v>98</v>
      </c>
      <c r="B74" s="229" t="s">
        <v>68</v>
      </c>
      <c r="C74" s="254" t="s">
        <v>69</v>
      </c>
      <c r="D74" s="230"/>
      <c r="E74" s="231"/>
      <c r="F74" s="232"/>
      <c r="G74" s="232">
        <f>SUMIF(AG75:AG85,"&lt;&gt;NOR",G75:G85)</f>
        <v>0</v>
      </c>
      <c r="H74" s="232"/>
      <c r="I74" s="232">
        <f>SUM(I75:I85)</f>
        <v>0</v>
      </c>
      <c r="J74" s="232"/>
      <c r="K74" s="232">
        <f>SUM(K75:K85)</f>
        <v>0</v>
      </c>
      <c r="L74" s="232"/>
      <c r="M74" s="232">
        <f>SUM(M75:M85)</f>
        <v>0</v>
      </c>
      <c r="N74" s="232"/>
      <c r="O74" s="232">
        <f>SUM(O75:O85)</f>
        <v>0</v>
      </c>
      <c r="P74" s="232"/>
      <c r="Q74" s="232">
        <f>SUM(Q75:Q85)</f>
        <v>0.39999999999999997</v>
      </c>
      <c r="R74" s="232"/>
      <c r="S74" s="232"/>
      <c r="T74" s="233"/>
      <c r="U74" s="227"/>
      <c r="V74" s="227">
        <f>SUM(V75:V85)</f>
        <v>10.329999999999998</v>
      </c>
      <c r="W74" s="227"/>
      <c r="X74" s="227"/>
      <c r="AG74" t="s">
        <v>99</v>
      </c>
    </row>
    <row r="75" spans="1:60" outlineLevel="1" x14ac:dyDescent="0.2">
      <c r="A75" s="243">
        <v>46</v>
      </c>
      <c r="B75" s="244" t="s">
        <v>215</v>
      </c>
      <c r="C75" s="258" t="s">
        <v>216</v>
      </c>
      <c r="D75" s="245" t="s">
        <v>102</v>
      </c>
      <c r="E75" s="246">
        <v>1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21</v>
      </c>
      <c r="M75" s="248">
        <f>G75*(1+L75/100)</f>
        <v>0</v>
      </c>
      <c r="N75" s="248">
        <v>2.0000000000000001E-4</v>
      </c>
      <c r="O75" s="248">
        <f>ROUND(E75*N75,2)</f>
        <v>0</v>
      </c>
      <c r="P75" s="248">
        <v>0.30625000000000002</v>
      </c>
      <c r="Q75" s="248">
        <f>ROUND(E75*P75,2)</f>
        <v>0.31</v>
      </c>
      <c r="R75" s="248" t="s">
        <v>144</v>
      </c>
      <c r="S75" s="248" t="s">
        <v>104</v>
      </c>
      <c r="T75" s="249" t="s">
        <v>104</v>
      </c>
      <c r="U75" s="225">
        <v>2.4500000000000002</v>
      </c>
      <c r="V75" s="225">
        <f>ROUND(E75*U75,2)</f>
        <v>2.4500000000000002</v>
      </c>
      <c r="W75" s="225"/>
      <c r="X75" s="225" t="s">
        <v>105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106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2.5" outlineLevel="1" x14ac:dyDescent="0.2">
      <c r="A76" s="234">
        <v>47</v>
      </c>
      <c r="B76" s="235" t="s">
        <v>217</v>
      </c>
      <c r="C76" s="255" t="s">
        <v>218</v>
      </c>
      <c r="D76" s="236" t="s">
        <v>219</v>
      </c>
      <c r="E76" s="237">
        <v>0.36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0</v>
      </c>
      <c r="O76" s="239">
        <f>ROUND(E76*N76,2)</f>
        <v>0</v>
      </c>
      <c r="P76" s="239">
        <v>0</v>
      </c>
      <c r="Q76" s="239">
        <f>ROUND(E76*P76,2)</f>
        <v>0</v>
      </c>
      <c r="R76" s="239" t="s">
        <v>144</v>
      </c>
      <c r="S76" s="239" t="s">
        <v>104</v>
      </c>
      <c r="T76" s="240" t="s">
        <v>104</v>
      </c>
      <c r="U76" s="225">
        <v>11.4</v>
      </c>
      <c r="V76" s="225">
        <f>ROUND(E76*U76,2)</f>
        <v>4.0999999999999996</v>
      </c>
      <c r="W76" s="225"/>
      <c r="X76" s="225" t="s">
        <v>105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106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6" t="s">
        <v>220</v>
      </c>
      <c r="D77" s="241"/>
      <c r="E77" s="241"/>
      <c r="F77" s="241"/>
      <c r="G77" s="241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5"/>
      <c r="Z77" s="215"/>
      <c r="AA77" s="215"/>
      <c r="AB77" s="215"/>
      <c r="AC77" s="215"/>
      <c r="AD77" s="215"/>
      <c r="AE77" s="215"/>
      <c r="AF77" s="215"/>
      <c r="AG77" s="215" t="s">
        <v>108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 x14ac:dyDescent="0.2">
      <c r="A78" s="243">
        <v>48</v>
      </c>
      <c r="B78" s="244" t="s">
        <v>221</v>
      </c>
      <c r="C78" s="258" t="s">
        <v>222</v>
      </c>
      <c r="D78" s="245" t="s">
        <v>102</v>
      </c>
      <c r="E78" s="246">
        <v>1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21</v>
      </c>
      <c r="M78" s="248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8" t="s">
        <v>144</v>
      </c>
      <c r="S78" s="248" t="s">
        <v>104</v>
      </c>
      <c r="T78" s="249" t="s">
        <v>104</v>
      </c>
      <c r="U78" s="225">
        <v>0.98</v>
      </c>
      <c r="V78" s="225">
        <f>ROUND(E78*U78,2)</f>
        <v>0.98</v>
      </c>
      <c r="W78" s="225"/>
      <c r="X78" s="225" t="s">
        <v>105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106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43">
        <v>49</v>
      </c>
      <c r="B79" s="244" t="s">
        <v>223</v>
      </c>
      <c r="C79" s="258" t="s">
        <v>224</v>
      </c>
      <c r="D79" s="245" t="s">
        <v>102</v>
      </c>
      <c r="E79" s="246">
        <v>1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21</v>
      </c>
      <c r="M79" s="248">
        <f>G79*(1+L79/100)</f>
        <v>0</v>
      </c>
      <c r="N79" s="248">
        <v>6.9999999999999994E-5</v>
      </c>
      <c r="O79" s="248">
        <f>ROUND(E79*N79,2)</f>
        <v>0</v>
      </c>
      <c r="P79" s="248">
        <v>4.4999999999999997E-3</v>
      </c>
      <c r="Q79" s="248">
        <f>ROUND(E79*P79,2)</f>
        <v>0</v>
      </c>
      <c r="R79" s="248" t="s">
        <v>144</v>
      </c>
      <c r="S79" s="248" t="s">
        <v>104</v>
      </c>
      <c r="T79" s="249" t="s">
        <v>104</v>
      </c>
      <c r="U79" s="225">
        <v>0.42</v>
      </c>
      <c r="V79" s="225">
        <f>ROUND(E79*U79,2)</f>
        <v>0.42</v>
      </c>
      <c r="W79" s="225"/>
      <c r="X79" s="225" t="s">
        <v>105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106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43">
        <v>50</v>
      </c>
      <c r="B80" s="244" t="s">
        <v>225</v>
      </c>
      <c r="C80" s="258" t="s">
        <v>226</v>
      </c>
      <c r="D80" s="245" t="s">
        <v>161</v>
      </c>
      <c r="E80" s="246">
        <v>14</v>
      </c>
      <c r="F80" s="247"/>
      <c r="G80" s="248">
        <f>ROUND(E80*F80,2)</f>
        <v>0</v>
      </c>
      <c r="H80" s="247"/>
      <c r="I80" s="248">
        <f>ROUND(E80*H80,2)</f>
        <v>0</v>
      </c>
      <c r="J80" s="247"/>
      <c r="K80" s="248">
        <f>ROUND(E80*J80,2)</f>
        <v>0</v>
      </c>
      <c r="L80" s="248">
        <v>21</v>
      </c>
      <c r="M80" s="248">
        <f>G80*(1+L80/100)</f>
        <v>0</v>
      </c>
      <c r="N80" s="248">
        <v>2.0000000000000002E-5</v>
      </c>
      <c r="O80" s="248">
        <f>ROUND(E80*N80,2)</f>
        <v>0</v>
      </c>
      <c r="P80" s="248">
        <v>3.2000000000000002E-3</v>
      </c>
      <c r="Q80" s="248">
        <f>ROUND(E80*P80,2)</f>
        <v>0.04</v>
      </c>
      <c r="R80" s="248" t="s">
        <v>144</v>
      </c>
      <c r="S80" s="248" t="s">
        <v>104</v>
      </c>
      <c r="T80" s="249" t="s">
        <v>104</v>
      </c>
      <c r="U80" s="225">
        <v>0.05</v>
      </c>
      <c r="V80" s="225">
        <f>ROUND(E80*U80,2)</f>
        <v>0.7</v>
      </c>
      <c r="W80" s="225"/>
      <c r="X80" s="225" t="s">
        <v>105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106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43">
        <v>51</v>
      </c>
      <c r="B81" s="244" t="s">
        <v>227</v>
      </c>
      <c r="C81" s="258" t="s">
        <v>228</v>
      </c>
      <c r="D81" s="245" t="s">
        <v>102</v>
      </c>
      <c r="E81" s="246">
        <v>1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21</v>
      </c>
      <c r="M81" s="248">
        <f>G81*(1+L81/100)</f>
        <v>0</v>
      </c>
      <c r="N81" s="248">
        <v>4.0000000000000003E-5</v>
      </c>
      <c r="O81" s="248">
        <f>ROUND(E81*N81,2)</f>
        <v>0</v>
      </c>
      <c r="P81" s="248">
        <v>4.4999999999999999E-4</v>
      </c>
      <c r="Q81" s="248">
        <f>ROUND(E81*P81,2)</f>
        <v>0</v>
      </c>
      <c r="R81" s="248" t="s">
        <v>144</v>
      </c>
      <c r="S81" s="248" t="s">
        <v>104</v>
      </c>
      <c r="T81" s="249" t="s">
        <v>104</v>
      </c>
      <c r="U81" s="225">
        <v>0.05</v>
      </c>
      <c r="V81" s="225">
        <f>ROUND(E81*U81,2)</f>
        <v>0.05</v>
      </c>
      <c r="W81" s="225"/>
      <c r="X81" s="225" t="s">
        <v>105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106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43">
        <v>52</v>
      </c>
      <c r="B82" s="244" t="s">
        <v>229</v>
      </c>
      <c r="C82" s="258" t="s">
        <v>230</v>
      </c>
      <c r="D82" s="245" t="s">
        <v>102</v>
      </c>
      <c r="E82" s="246">
        <v>4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21</v>
      </c>
      <c r="M82" s="248">
        <f>G82*(1+L82/100)</f>
        <v>0</v>
      </c>
      <c r="N82" s="248">
        <v>1.2999999999999999E-4</v>
      </c>
      <c r="O82" s="248">
        <f>ROUND(E82*N82,2)</f>
        <v>0</v>
      </c>
      <c r="P82" s="248">
        <v>1.1000000000000001E-3</v>
      </c>
      <c r="Q82" s="248">
        <f>ROUND(E82*P82,2)</f>
        <v>0</v>
      </c>
      <c r="R82" s="248" t="s">
        <v>144</v>
      </c>
      <c r="S82" s="248" t="s">
        <v>104</v>
      </c>
      <c r="T82" s="249" t="s">
        <v>104</v>
      </c>
      <c r="U82" s="225">
        <v>0.22900000000000001</v>
      </c>
      <c r="V82" s="225">
        <f>ROUND(E82*U82,2)</f>
        <v>0.92</v>
      </c>
      <c r="W82" s="225"/>
      <c r="X82" s="225" t="s">
        <v>105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106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43">
        <v>53</v>
      </c>
      <c r="B83" s="244" t="s">
        <v>231</v>
      </c>
      <c r="C83" s="258" t="s">
        <v>232</v>
      </c>
      <c r="D83" s="245" t="s">
        <v>102</v>
      </c>
      <c r="E83" s="246">
        <v>1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21</v>
      </c>
      <c r="M83" s="248">
        <f>G83*(1+L83/100)</f>
        <v>0</v>
      </c>
      <c r="N83" s="248">
        <v>0</v>
      </c>
      <c r="O83" s="248">
        <f>ROUND(E83*N83,2)</f>
        <v>0</v>
      </c>
      <c r="P83" s="248">
        <v>6.6E-4</v>
      </c>
      <c r="Q83" s="248">
        <f>ROUND(E83*P83,2)</f>
        <v>0</v>
      </c>
      <c r="R83" s="248" t="s">
        <v>144</v>
      </c>
      <c r="S83" s="248" t="s">
        <v>104</v>
      </c>
      <c r="T83" s="249" t="s">
        <v>104</v>
      </c>
      <c r="U83" s="225">
        <v>0.35</v>
      </c>
      <c r="V83" s="225">
        <f>ROUND(E83*U83,2)</f>
        <v>0.35</v>
      </c>
      <c r="W83" s="225"/>
      <c r="X83" s="225" t="s">
        <v>105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106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43">
        <v>54</v>
      </c>
      <c r="B84" s="244" t="s">
        <v>233</v>
      </c>
      <c r="C84" s="258" t="s">
        <v>234</v>
      </c>
      <c r="D84" s="245" t="s">
        <v>102</v>
      </c>
      <c r="E84" s="246">
        <v>1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21</v>
      </c>
      <c r="M84" s="248">
        <f>G84*(1+L84/100)</f>
        <v>0</v>
      </c>
      <c r="N84" s="248">
        <v>8.0000000000000007E-5</v>
      </c>
      <c r="O84" s="248">
        <f>ROUND(E84*N84,2)</f>
        <v>0</v>
      </c>
      <c r="P84" s="248">
        <v>4.675E-2</v>
      </c>
      <c r="Q84" s="248">
        <f>ROUND(E84*P84,2)</f>
        <v>0.05</v>
      </c>
      <c r="R84" s="248" t="s">
        <v>144</v>
      </c>
      <c r="S84" s="248" t="s">
        <v>104</v>
      </c>
      <c r="T84" s="249" t="s">
        <v>104</v>
      </c>
      <c r="U84" s="225">
        <v>0.36</v>
      </c>
      <c r="V84" s="225">
        <f>ROUND(E84*U84,2)</f>
        <v>0.36</v>
      </c>
      <c r="W84" s="225"/>
      <c r="X84" s="225" t="s">
        <v>105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106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4">
        <v>55</v>
      </c>
      <c r="B85" s="235" t="s">
        <v>235</v>
      </c>
      <c r="C85" s="255" t="s">
        <v>236</v>
      </c>
      <c r="D85" s="236" t="s">
        <v>237</v>
      </c>
      <c r="E85" s="237">
        <v>1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21</v>
      </c>
      <c r="M85" s="239">
        <f>G85*(1+L85/100)</f>
        <v>0</v>
      </c>
      <c r="N85" s="239">
        <v>0</v>
      </c>
      <c r="O85" s="239">
        <f>ROUND(E85*N85,2)</f>
        <v>0</v>
      </c>
      <c r="P85" s="239">
        <v>0</v>
      </c>
      <c r="Q85" s="239">
        <f>ROUND(E85*P85,2)</f>
        <v>0</v>
      </c>
      <c r="R85" s="239"/>
      <c r="S85" s="239" t="s">
        <v>118</v>
      </c>
      <c r="T85" s="240" t="s">
        <v>119</v>
      </c>
      <c r="U85" s="225">
        <v>0</v>
      </c>
      <c r="V85" s="225">
        <f>ROUND(E85*U85,2)</f>
        <v>0</v>
      </c>
      <c r="W85" s="225"/>
      <c r="X85" s="225" t="s">
        <v>120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121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">
      <c r="A86" s="3"/>
      <c r="B86" s="4"/>
      <c r="C86" s="262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12</v>
      </c>
      <c r="AF86">
        <v>21</v>
      </c>
      <c r="AG86" t="s">
        <v>85</v>
      </c>
    </row>
    <row r="87" spans="1:60" x14ac:dyDescent="0.2">
      <c r="A87" s="218"/>
      <c r="B87" s="219" t="s">
        <v>29</v>
      </c>
      <c r="C87" s="263"/>
      <c r="D87" s="220"/>
      <c r="E87" s="221"/>
      <c r="F87" s="221"/>
      <c r="G87" s="253">
        <f>G8+G18+G32+G38+G55+G67+G74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238</v>
      </c>
    </row>
    <row r="88" spans="1:60" x14ac:dyDescent="0.2">
      <c r="C88" s="264"/>
      <c r="D88" s="10"/>
      <c r="AG88" t="s">
        <v>239</v>
      </c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mdZBtRvxuxpqWDqM/2PX/p7BI73STudWXY7VmUyNy8xHEj8Dty63YBlgA20kSkgRgfyusILj44FrrZZbedlGQ==" saltValue="nUfYgSpHN2J4WMWkF5rvvw==" spinCount="100000" sheet="1"/>
  <mergeCells count="20">
    <mergeCell ref="C72:G72"/>
    <mergeCell ref="C77:G77"/>
    <mergeCell ref="C41:G41"/>
    <mergeCell ref="C43:G43"/>
    <mergeCell ref="C44:G44"/>
    <mergeCell ref="C46:G46"/>
    <mergeCell ref="C47:G47"/>
    <mergeCell ref="C50:G50"/>
    <mergeCell ref="C13:G13"/>
    <mergeCell ref="C14:G14"/>
    <mergeCell ref="C16:G16"/>
    <mergeCell ref="C17:G17"/>
    <mergeCell ref="C31:G31"/>
    <mergeCell ref="C40:G4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1.4 1.4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'1.4 1.4 Pol'!Názvy_tisku</vt:lpstr>
      <vt:lpstr>oadresa</vt:lpstr>
      <vt:lpstr>Stavba!Objednatel</vt:lpstr>
      <vt:lpstr>Stavba!Objekt</vt:lpstr>
      <vt:lpstr>'1.4 1.4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Jurášek</dc:creator>
  <cp:lastModifiedBy>Radomír Jurášek</cp:lastModifiedBy>
  <cp:lastPrinted>2019-03-19T12:27:02Z</cp:lastPrinted>
  <dcterms:created xsi:type="dcterms:W3CDTF">2009-04-08T07:15:50Z</dcterms:created>
  <dcterms:modified xsi:type="dcterms:W3CDTF">2024-03-14T10:47:47Z</dcterms:modified>
</cp:coreProperties>
</file>